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5195" windowHeight="8700"/>
  </bookViews>
  <sheets>
    <sheet name="55D PO komplet" sheetId="1" r:id="rId1"/>
    <sheet name="55Dteoria" sheetId="3" r:id="rId2"/>
    <sheet name="55Dprax" sheetId="4" r:id="rId3"/>
  </sheets>
  <calcPr calcId="124519"/>
</workbook>
</file>

<file path=xl/calcChain.xml><?xml version="1.0" encoding="utf-8"?>
<calcChain xmlns="http://schemas.openxmlformats.org/spreadsheetml/2006/main">
  <c r="L11" i="1"/>
  <c r="P11"/>
  <c r="L18"/>
  <c r="P18"/>
  <c r="L36"/>
  <c r="P36"/>
  <c r="L27"/>
  <c r="P27"/>
  <c r="L34"/>
  <c r="P34"/>
  <c r="L16"/>
  <c r="P16"/>
  <c r="L25"/>
  <c r="P25"/>
  <c r="L37"/>
  <c r="P37"/>
  <c r="L39"/>
  <c r="P39"/>
  <c r="L33"/>
  <c r="P33"/>
  <c r="L19"/>
  <c r="P19"/>
  <c r="L28"/>
  <c r="P28"/>
  <c r="L38"/>
  <c r="P38"/>
  <c r="L15"/>
  <c r="P15"/>
  <c r="L26"/>
  <c r="P26"/>
  <c r="L29"/>
  <c r="P29"/>
  <c r="L30"/>
  <c r="P30"/>
  <c r="L12"/>
  <c r="P12"/>
  <c r="L13"/>
  <c r="P13"/>
  <c r="L22"/>
  <c r="P22"/>
  <c r="L32"/>
  <c r="P32"/>
  <c r="L24"/>
  <c r="P24"/>
  <c r="L20"/>
  <c r="P20"/>
  <c r="L9"/>
  <c r="P9"/>
  <c r="L17"/>
  <c r="P17"/>
  <c r="L40"/>
  <c r="P40"/>
  <c r="L35"/>
  <c r="P35"/>
  <c r="L14"/>
  <c r="P14"/>
  <c r="L31"/>
  <c r="P31"/>
  <c r="L21"/>
  <c r="P21"/>
  <c r="L23"/>
  <c r="P23"/>
  <c r="L10"/>
  <c r="P10"/>
  <c r="D6" i="4"/>
  <c r="D7"/>
  <c r="D8"/>
  <c r="G39"/>
  <c r="G38"/>
  <c r="N41" i="1" l="1"/>
  <c r="N42" s="1"/>
  <c r="T38" i="3"/>
  <c r="T39" s="1"/>
  <c r="Q30" i="1" l="1"/>
  <c r="R30" s="1"/>
  <c r="Q27"/>
  <c r="R27" s="1"/>
  <c r="Q32" l="1"/>
  <c r="R32" s="1"/>
  <c r="Q20"/>
  <c r="R20" s="1"/>
  <c r="Y37" i="3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7"/>
  <c r="Y6"/>
  <c r="E38" i="4"/>
  <c r="E39" s="1"/>
  <c r="C38"/>
  <c r="C39" s="1"/>
  <c r="B38"/>
  <c r="B39" s="1"/>
  <c r="F37"/>
  <c r="D37"/>
  <c r="F36"/>
  <c r="D36"/>
  <c r="F35"/>
  <c r="D35"/>
  <c r="F34"/>
  <c r="D34"/>
  <c r="F33"/>
  <c r="D33"/>
  <c r="F32"/>
  <c r="D32"/>
  <c r="F31"/>
  <c r="D31"/>
  <c r="F30"/>
  <c r="D30"/>
  <c r="F29"/>
  <c r="D29"/>
  <c r="F28"/>
  <c r="D28"/>
  <c r="F27"/>
  <c r="D27"/>
  <c r="F26"/>
  <c r="D26"/>
  <c r="F25"/>
  <c r="D25"/>
  <c r="F24"/>
  <c r="D24"/>
  <c r="F23"/>
  <c r="D23"/>
  <c r="F22"/>
  <c r="D22"/>
  <c r="F21"/>
  <c r="D21"/>
  <c r="F20"/>
  <c r="D20"/>
  <c r="F19"/>
  <c r="D19"/>
  <c r="F18"/>
  <c r="D18"/>
  <c r="F17"/>
  <c r="D17"/>
  <c r="F16"/>
  <c r="D16"/>
  <c r="F15"/>
  <c r="D15"/>
  <c r="F14"/>
  <c r="D14"/>
  <c r="F13"/>
  <c r="D13"/>
  <c r="F12"/>
  <c r="D12"/>
  <c r="F11"/>
  <c r="D11"/>
  <c r="F10"/>
  <c r="D10"/>
  <c r="F9"/>
  <c r="D9"/>
  <c r="F8"/>
  <c r="F7"/>
  <c r="F6"/>
  <c r="H6"/>
  <c r="F5"/>
  <c r="D5"/>
  <c r="H5" s="1"/>
  <c r="W38" i="3"/>
  <c r="W39" s="1"/>
  <c r="X38"/>
  <c r="X39" s="1"/>
  <c r="V38"/>
  <c r="V39" s="1"/>
  <c r="U16"/>
  <c r="U17"/>
  <c r="U18"/>
  <c r="U19"/>
  <c r="U20"/>
  <c r="U21"/>
  <c r="U22"/>
  <c r="U23"/>
  <c r="U24"/>
  <c r="U25"/>
  <c r="U26"/>
  <c r="G16"/>
  <c r="G17"/>
  <c r="G18"/>
  <c r="G19"/>
  <c r="G20"/>
  <c r="G21"/>
  <c r="G22"/>
  <c r="G23"/>
  <c r="G24"/>
  <c r="G25"/>
  <c r="G26"/>
  <c r="P16"/>
  <c r="P17"/>
  <c r="P18"/>
  <c r="P19"/>
  <c r="P20"/>
  <c r="P21"/>
  <c r="P22"/>
  <c r="P23"/>
  <c r="P24"/>
  <c r="P25"/>
  <c r="P26"/>
  <c r="F38"/>
  <c r="F39" s="1"/>
  <c r="S38"/>
  <c r="S39" s="1"/>
  <c r="R38"/>
  <c r="R39" s="1"/>
  <c r="Q38"/>
  <c r="Q39" s="1"/>
  <c r="E38"/>
  <c r="E39" s="1"/>
  <c r="D38"/>
  <c r="D39" s="1"/>
  <c r="C38"/>
  <c r="C39" s="1"/>
  <c r="B38"/>
  <c r="B39" s="1"/>
  <c r="U37"/>
  <c r="P37"/>
  <c r="G37"/>
  <c r="U36"/>
  <c r="P36"/>
  <c r="G36"/>
  <c r="U35"/>
  <c r="P35"/>
  <c r="G35"/>
  <c r="U34"/>
  <c r="P34"/>
  <c r="G34"/>
  <c r="U33"/>
  <c r="P33"/>
  <c r="G33"/>
  <c r="U32"/>
  <c r="P32"/>
  <c r="G32"/>
  <c r="U31"/>
  <c r="P31"/>
  <c r="G31"/>
  <c r="U30"/>
  <c r="P30"/>
  <c r="G30"/>
  <c r="U29"/>
  <c r="P29"/>
  <c r="G29"/>
  <c r="U28"/>
  <c r="P28"/>
  <c r="G28"/>
  <c r="U27"/>
  <c r="P27"/>
  <c r="G27"/>
  <c r="U15"/>
  <c r="P15"/>
  <c r="G15"/>
  <c r="U14"/>
  <c r="P14"/>
  <c r="G14"/>
  <c r="U13"/>
  <c r="P13"/>
  <c r="G13"/>
  <c r="U12"/>
  <c r="P12"/>
  <c r="G12"/>
  <c r="U11"/>
  <c r="P11"/>
  <c r="G11"/>
  <c r="U10"/>
  <c r="P10"/>
  <c r="G10"/>
  <c r="U9"/>
  <c r="P9"/>
  <c r="G9"/>
  <c r="U8"/>
  <c r="P8"/>
  <c r="G8"/>
  <c r="U7"/>
  <c r="P7"/>
  <c r="G7"/>
  <c r="U6"/>
  <c r="P6"/>
  <c r="G6"/>
  <c r="U5"/>
  <c r="P5"/>
  <c r="G5"/>
  <c r="H37" i="4" l="1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F38"/>
  <c r="F39" s="1"/>
  <c r="D38"/>
  <c r="D39" s="1"/>
  <c r="Y38" i="3"/>
  <c r="Y39" s="1"/>
  <c r="G38"/>
  <c r="G39" s="1"/>
  <c r="U38"/>
  <c r="U39" s="1"/>
  <c r="P38"/>
  <c r="P39" s="1"/>
  <c r="H38" i="4" l="1"/>
  <c r="H39" s="1"/>
  <c r="Q38" i="1" l="1"/>
  <c r="R38" s="1"/>
  <c r="Q36"/>
  <c r="R36" s="1"/>
  <c r="Q18"/>
  <c r="R18" s="1"/>
  <c r="L8"/>
  <c r="P8"/>
  <c r="G41"/>
  <c r="G42" s="1"/>
  <c r="H41"/>
  <c r="H42" s="1"/>
  <c r="I41"/>
  <c r="I42" s="1"/>
  <c r="J41"/>
  <c r="J42" s="1"/>
  <c r="K41"/>
  <c r="K42" s="1"/>
  <c r="M41"/>
  <c r="M42" s="1"/>
  <c r="O41"/>
  <c r="O42" s="1"/>
  <c r="Q40" l="1"/>
  <c r="R40" s="1"/>
  <c r="Q29"/>
  <c r="R29" s="1"/>
  <c r="Q35"/>
  <c r="R35" s="1"/>
  <c r="Q23"/>
  <c r="R23" s="1"/>
  <c r="Q8"/>
  <c r="Q9"/>
  <c r="R9" s="1"/>
  <c r="Q39"/>
  <c r="R39" s="1"/>
  <c r="Q37"/>
  <c r="R37" s="1"/>
  <c r="Q19"/>
  <c r="R19" s="1"/>
  <c r="Q22"/>
  <c r="R22" s="1"/>
  <c r="Q34"/>
  <c r="R34" s="1"/>
  <c r="Q10"/>
  <c r="R10" s="1"/>
  <c r="Q12"/>
  <c r="R12" s="1"/>
  <c r="Q28"/>
  <c r="R28" s="1"/>
  <c r="Q24"/>
  <c r="R24" s="1"/>
  <c r="Q14"/>
  <c r="R14" s="1"/>
  <c r="Q11"/>
  <c r="R11" s="1"/>
  <c r="Q16"/>
  <c r="R16" s="1"/>
  <c r="Q21"/>
  <c r="R21" s="1"/>
  <c r="Q31"/>
  <c r="R31" s="1"/>
  <c r="Q25"/>
  <c r="R25" s="1"/>
  <c r="Q33"/>
  <c r="R33" s="1"/>
  <c r="Q15"/>
  <c r="R15" s="1"/>
  <c r="Q13"/>
  <c r="R13" s="1"/>
  <c r="Q26"/>
  <c r="R26" s="1"/>
  <c r="Q17"/>
  <c r="R17" s="1"/>
  <c r="L41"/>
  <c r="L42" s="1"/>
  <c r="P41"/>
  <c r="P42" s="1"/>
  <c r="Q41" l="1"/>
  <c r="Q42" s="1"/>
</calcChain>
</file>

<file path=xl/sharedStrings.xml><?xml version="1.0" encoding="utf-8"?>
<sst xmlns="http://schemas.openxmlformats.org/spreadsheetml/2006/main" count="232" uniqueCount="153">
  <si>
    <t>Výsledková listina krajského Chemickej olympiády</t>
  </si>
  <si>
    <t>Poradie</t>
  </si>
  <si>
    <t>Št.číslo</t>
  </si>
  <si>
    <t>Priezvisko, meno</t>
  </si>
  <si>
    <t>Názov a adresa školy</t>
  </si>
  <si>
    <t>okres</t>
  </si>
  <si>
    <t>body v OK</t>
  </si>
  <si>
    <t>Teoretické úlohy</t>
  </si>
  <si>
    <t>Teória</t>
  </si>
  <si>
    <t>Praktické úlohy</t>
  </si>
  <si>
    <t>Prax</t>
  </si>
  <si>
    <t>CELKOM</t>
  </si>
  <si>
    <t>Ú R</t>
  </si>
  <si>
    <t>spolu</t>
  </si>
  <si>
    <t>(b)</t>
  </si>
  <si>
    <r>
      <t xml:space="preserve"> min. </t>
    </r>
    <r>
      <rPr>
        <sz val="10"/>
        <rFont val="Arial CE"/>
        <charset val="238"/>
      </rPr>
      <t>40%</t>
    </r>
  </si>
  <si>
    <t>Pripravoval(a)</t>
  </si>
  <si>
    <t>Priemerný bodový zisk</t>
  </si>
  <si>
    <t>% úspešnosti</t>
  </si>
  <si>
    <r>
      <t>Predseda KK CHO:</t>
    </r>
    <r>
      <rPr>
        <sz val="12"/>
        <rFont val="Arial CE"/>
        <charset val="238"/>
      </rPr>
      <t xml:space="preserve"> </t>
    </r>
    <r>
      <rPr>
        <sz val="12"/>
        <rFont val="Comic Sans MS"/>
        <family val="4"/>
        <charset val="238"/>
      </rPr>
      <t>RNDr. Tkáč Marcel</t>
    </r>
  </si>
  <si>
    <t>Bardejov</t>
  </si>
  <si>
    <t>Levoča</t>
  </si>
  <si>
    <t>Sabinov</t>
  </si>
  <si>
    <t>Lipany</t>
  </si>
  <si>
    <t>Prešov</t>
  </si>
  <si>
    <t>Stropkov</t>
  </si>
  <si>
    <t>Snina</t>
  </si>
  <si>
    <t>Kežmarok</t>
  </si>
  <si>
    <t>Stará Ľubovňa</t>
  </si>
  <si>
    <t>Humenné</t>
  </si>
  <si>
    <t>Poprad</t>
  </si>
  <si>
    <t>Svidník</t>
  </si>
  <si>
    <t>Miesto</t>
  </si>
  <si>
    <t>ZŠ s MŠ, Pod Vinbargom 1</t>
  </si>
  <si>
    <t>ZŠ s MŠ sv. Kríža</t>
  </si>
  <si>
    <t>ZŠ, Wolkerova 10</t>
  </si>
  <si>
    <t>Mgr. Vojtková</t>
  </si>
  <si>
    <t>Paľa Peter</t>
  </si>
  <si>
    <t>ZŠ a MŠ Sp. Teplica</t>
  </si>
  <si>
    <t>Spišská Teplica</t>
  </si>
  <si>
    <t>Gymnázium sv. Mikuláša</t>
  </si>
  <si>
    <t>Stakčín</t>
  </si>
  <si>
    <t>ZŠ Sídlisko II</t>
  </si>
  <si>
    <t>ZŠ Levočská</t>
  </si>
  <si>
    <t>CZŠ sv. Michala</t>
  </si>
  <si>
    <t>Kendice</t>
  </si>
  <si>
    <t>ZŠ Juh</t>
  </si>
  <si>
    <t>Mošková Magdaléna</t>
  </si>
  <si>
    <t>Ing. E. Mošková</t>
  </si>
  <si>
    <t>Úloha 1</t>
  </si>
  <si>
    <t>Úloha 2</t>
  </si>
  <si>
    <t>Úloha 3</t>
  </si>
  <si>
    <t>celková suma</t>
  </si>
  <si>
    <t>a</t>
  </si>
  <si>
    <t>b</t>
  </si>
  <si>
    <t>c</t>
  </si>
  <si>
    <t>d</t>
  </si>
  <si>
    <t>e</t>
  </si>
  <si>
    <t>suma</t>
  </si>
  <si>
    <t>f</t>
  </si>
  <si>
    <t>No.</t>
  </si>
  <si>
    <t>&lt;&gt;</t>
  </si>
  <si>
    <t>%</t>
  </si>
  <si>
    <t>g</t>
  </si>
  <si>
    <t>h</t>
  </si>
  <si>
    <t>Úloha 4</t>
  </si>
  <si>
    <t>Ing. M. Krajčiová</t>
  </si>
  <si>
    <t>55. ročník, školský rok 2018/2019, kategória D</t>
  </si>
  <si>
    <r>
      <t>Prešovský kraj, 26.4.2019,</t>
    </r>
    <r>
      <rPr>
        <b/>
        <sz val="12"/>
        <rFont val="Arial CE"/>
        <charset val="238"/>
      </rPr>
      <t xml:space="preserve"> Katolícka spojená škola s</t>
    </r>
    <r>
      <rPr>
        <b/>
        <sz val="12"/>
        <color indexed="8"/>
        <rFont val="Arial CE"/>
        <charset val="238"/>
      </rPr>
      <t>v. Mikuláša, Prešov</t>
    </r>
  </si>
  <si>
    <t>Pri rovnosti bodov rozhoduje úspešnosť v teoretickej časti. Viď Metodicko-organizačné pokyny CHO, 55.ročník, 2018/2019.</t>
  </si>
  <si>
    <t>Kozub Matej</t>
  </si>
  <si>
    <t>Girášková Zuzana</t>
  </si>
  <si>
    <t>ZŠ,  Komenského 113</t>
  </si>
  <si>
    <t>Kovaľ Martin</t>
  </si>
  <si>
    <t>Gymnázium</t>
  </si>
  <si>
    <t>Lukáčová Lujza</t>
  </si>
  <si>
    <t>ZŠ Šmeralova 25</t>
  </si>
  <si>
    <t>Bačová Lívia</t>
  </si>
  <si>
    <t>Jalčáková Miriam</t>
  </si>
  <si>
    <t>CZŠ sv. Juraja</t>
  </si>
  <si>
    <t>Gajdošová Karolína</t>
  </si>
  <si>
    <t>ZŠ Okrúhle</t>
  </si>
  <si>
    <t>Okrúhle</t>
  </si>
  <si>
    <t>Smetanková Mária</t>
  </si>
  <si>
    <t xml:space="preserve">ZŠ Konštantínova </t>
  </si>
  <si>
    <t>Fečková Emma</t>
  </si>
  <si>
    <t>CZŠ sv. Petra a Pavla</t>
  </si>
  <si>
    <t>Dunajová Jurčová Zuzana</t>
  </si>
  <si>
    <t>Baranová Soňa</t>
  </si>
  <si>
    <t>Babiar Adam</t>
  </si>
  <si>
    <t>Sosková Sandra</t>
  </si>
  <si>
    <t>ZŠ Dr. Fischera</t>
  </si>
  <si>
    <t>Nemergutová Lenka</t>
  </si>
  <si>
    <t>CG sv. Mikuláša</t>
  </si>
  <si>
    <t>Dufala  Maroš</t>
  </si>
  <si>
    <t>Píľa Jozef</t>
  </si>
  <si>
    <t>ZŠ Kluberta</t>
  </si>
  <si>
    <t>Pavolko Juraj</t>
  </si>
  <si>
    <t>Vranov nad Topľou</t>
  </si>
  <si>
    <t>Mattová Dominika</t>
  </si>
  <si>
    <t>Židzik Viktor</t>
  </si>
  <si>
    <t>ZŠ J. Švermu</t>
  </si>
  <si>
    <t>Gombitová Alexandra</t>
  </si>
  <si>
    <t xml:space="preserve">ZŠ Pugačevova </t>
  </si>
  <si>
    <t>Jacjuk Nikola</t>
  </si>
  <si>
    <t>ZŠ Stakčín</t>
  </si>
  <si>
    <t>Rebič Adam</t>
  </si>
  <si>
    <t>ZŠ  Dlhé nad Cirochou</t>
  </si>
  <si>
    <t>Dlhé nad Cirochou</t>
  </si>
  <si>
    <t>Kriško Filip</t>
  </si>
  <si>
    <t>Štefanko Vladimír</t>
  </si>
  <si>
    <t>ZŠ Bystré</t>
  </si>
  <si>
    <t>Bystré</t>
  </si>
  <si>
    <t>Durkošová Ivana</t>
  </si>
  <si>
    <t>Bodnárová Klára</t>
  </si>
  <si>
    <t>Nacková Timea</t>
  </si>
  <si>
    <t>CSŠ Snina</t>
  </si>
  <si>
    <t>Nergešová Melánia</t>
  </si>
  <si>
    <t>Pramník Matej</t>
  </si>
  <si>
    <t>ZŠ Bajkalská 29</t>
  </si>
  <si>
    <t>Mgr. Pčolková Ľ.</t>
  </si>
  <si>
    <t>Mgr. Heredošová Z.</t>
  </si>
  <si>
    <t>RNDr. J. Tomaščiková</t>
  </si>
  <si>
    <t>RNDr. Majirská</t>
  </si>
  <si>
    <t>Ing. Tekelová</t>
  </si>
  <si>
    <t>PaedDr. D. Gáborčíková</t>
  </si>
  <si>
    <t>RNDr. M. Typčuk</t>
  </si>
  <si>
    <t>Mgr. A. Polanská</t>
  </si>
  <si>
    <t>RNDr.  Štofirová</t>
  </si>
  <si>
    <t>Ing.  Bednárová</t>
  </si>
  <si>
    <t>Mgr.Vojtková</t>
  </si>
  <si>
    <t>Ing. Buhajová</t>
  </si>
  <si>
    <t>RNDr. J. Padová</t>
  </si>
  <si>
    <t>Mgr. A. Chovanová</t>
  </si>
  <si>
    <t>Mgr. Z. Lenková</t>
  </si>
  <si>
    <t>Mgr. J. Mačugová</t>
  </si>
  <si>
    <t>RNDr. P. Hὂger</t>
  </si>
  <si>
    <t>Haľko Jakub</t>
  </si>
  <si>
    <t>ZŠ s MŠ Koškovce</t>
  </si>
  <si>
    <t>Koškovce</t>
  </si>
  <si>
    <t>RNDr. Bočkay F.</t>
  </si>
  <si>
    <t>max</t>
  </si>
  <si>
    <t>k úlohe 1</t>
  </si>
  <si>
    <t xml:space="preserve">k úlohe 2 </t>
  </si>
  <si>
    <t>Ing. Babjaková</t>
  </si>
  <si>
    <t>Ing. Vatraľová D.</t>
  </si>
  <si>
    <t>Mgr. Fečkaninová</t>
  </si>
  <si>
    <t>RNDr. Holodňáková B.</t>
  </si>
  <si>
    <t>Mgr. Kummerová R.</t>
  </si>
  <si>
    <t>RNDr. Smetanková S.</t>
  </si>
  <si>
    <t>Ing. Virbová</t>
  </si>
  <si>
    <t>5_6</t>
  </si>
  <si>
    <t>10_11</t>
  </si>
</sst>
</file>

<file path=xl/styles.xml><?xml version="1.0" encoding="utf-8"?>
<styleSheet xmlns="http://schemas.openxmlformats.org/spreadsheetml/2006/main">
  <numFmts count="1">
    <numFmt numFmtId="164" formatCode="0.0"/>
  </numFmts>
  <fonts count="32">
    <font>
      <sz val="10"/>
      <name val="Arial"/>
      <charset val="238"/>
    </font>
    <font>
      <sz val="10"/>
      <name val="Arial CE"/>
      <charset val="238"/>
    </font>
    <font>
      <b/>
      <sz val="18"/>
      <name val="Arial CE"/>
      <charset val="238"/>
    </font>
    <font>
      <sz val="18"/>
      <name val="Arial CE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sz val="12"/>
      <color indexed="10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sz val="10"/>
      <color indexed="8"/>
      <name val="Arial CE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sz val="12"/>
      <name val="Arial CE"/>
      <charset val="238"/>
    </font>
    <font>
      <sz val="12"/>
      <name val="Comic Sans MS"/>
      <family val="4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color rgb="FF000080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b/>
      <sz val="10"/>
      <color rgb="FF000080"/>
      <name val="Arial"/>
      <family val="2"/>
      <charset val="238"/>
    </font>
    <font>
      <sz val="1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11"/>
      <color rgb="FF0000CC"/>
      <name val="Arial"/>
      <family val="2"/>
      <charset val="238"/>
    </font>
    <font>
      <b/>
      <sz val="12"/>
      <color rgb="FF0000CC"/>
      <name val="Arial"/>
      <family val="2"/>
      <charset val="238"/>
    </font>
    <font>
      <b/>
      <sz val="10"/>
      <color theme="3" tint="-0.24997711111789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DE9D9"/>
        <bgColor indexed="64"/>
      </patternFill>
    </fill>
  </fills>
  <borders count="1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slantDashDot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slantDashDot">
        <color indexed="64"/>
      </top>
      <bottom style="slantDashDot">
        <color indexed="64"/>
      </bottom>
      <diagonal/>
    </border>
    <border>
      <left/>
      <right style="hair">
        <color indexed="64"/>
      </right>
      <top style="slantDashDot">
        <color indexed="64"/>
      </top>
      <bottom style="slantDashDot">
        <color indexed="64"/>
      </bottom>
      <diagonal/>
    </border>
    <border>
      <left style="hair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double">
        <color indexed="64"/>
      </right>
      <top style="slantDashDot">
        <color indexed="64"/>
      </top>
      <bottom style="slantDashDot">
        <color indexed="64"/>
      </bottom>
      <diagonal/>
    </border>
    <border>
      <left style="double">
        <color indexed="64"/>
      </left>
      <right style="hair">
        <color indexed="64"/>
      </right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 style="hair">
        <color indexed="64"/>
      </left>
      <right style="hair">
        <color indexed="64"/>
      </right>
      <top style="slantDashDot">
        <color indexed="64"/>
      </top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slantDashDot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slantDashDot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slantDashDot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slantDashDot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slantDashDot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slantDashDot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slantDashDot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slantDashDot">
        <color indexed="64"/>
      </top>
      <bottom style="hair">
        <color indexed="64"/>
      </bottom>
      <diagonal/>
    </border>
    <border>
      <left style="slantDashDot">
        <color indexed="64"/>
      </left>
      <right style="double">
        <color indexed="64"/>
      </right>
      <top style="slantDashDot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slantDashDot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slantDashDot">
        <color indexed="64"/>
      </bottom>
      <diagonal/>
    </border>
    <border>
      <left/>
      <right style="double">
        <color indexed="64"/>
      </right>
      <top style="medium">
        <color indexed="64"/>
      </top>
      <bottom style="slantDashDot">
        <color indexed="64"/>
      </bottom>
      <diagonal/>
    </border>
    <border>
      <left style="double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double">
        <color indexed="64"/>
      </right>
      <top style="hair">
        <color indexed="64"/>
      </top>
      <bottom style="slantDashDot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slantDashDot">
        <color indexed="64"/>
      </bottom>
      <diagonal/>
    </border>
    <border>
      <left style="slantDashDot">
        <color indexed="64"/>
      </left>
      <right style="double">
        <color indexed="64"/>
      </right>
      <top style="slantDashDot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slantDashDot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slantDashDot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slantDashDot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 style="double">
        <color indexed="64"/>
      </bottom>
      <diagonal/>
    </border>
    <border>
      <left/>
      <right/>
      <top style="slantDashDot">
        <color indexed="64"/>
      </top>
      <bottom style="double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hair">
        <color indexed="64"/>
      </bottom>
      <diagonal/>
    </border>
    <border>
      <left style="slantDashDot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slantDashDot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250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/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164" fontId="11" fillId="0" borderId="23" xfId="0" applyNumberFormat="1" applyFont="1" applyBorder="1" applyAlignment="1">
      <alignment horizontal="center" vertical="center"/>
    </xf>
    <xf numFmtId="164" fontId="11" fillId="0" borderId="25" xfId="0" applyNumberFormat="1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right" vertical="center"/>
    </xf>
    <xf numFmtId="2" fontId="12" fillId="0" borderId="27" xfId="0" applyNumberFormat="1" applyFont="1" applyBorder="1" applyAlignment="1">
      <alignment horizontal="center" vertical="center"/>
    </xf>
    <xf numFmtId="2" fontId="12" fillId="0" borderId="20" xfId="0" applyNumberFormat="1" applyFont="1" applyBorder="1" applyAlignment="1">
      <alignment horizontal="center" vertical="center"/>
    </xf>
    <xf numFmtId="2" fontId="13" fillId="0" borderId="17" xfId="0" applyNumberFormat="1" applyFont="1" applyBorder="1" applyAlignment="1">
      <alignment horizontal="center" vertical="center"/>
    </xf>
    <xf numFmtId="2" fontId="12" fillId="0" borderId="17" xfId="0" applyNumberFormat="1" applyFont="1" applyBorder="1" applyAlignment="1">
      <alignment horizontal="center" vertical="center"/>
    </xf>
    <xf numFmtId="2" fontId="12" fillId="0" borderId="18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right"/>
    </xf>
    <xf numFmtId="2" fontId="12" fillId="0" borderId="28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2" fontId="12" fillId="0" borderId="29" xfId="0" applyNumberFormat="1" applyFont="1" applyBorder="1" applyAlignment="1">
      <alignment horizontal="center"/>
    </xf>
    <xf numFmtId="0" fontId="0" fillId="0" borderId="0" xfId="0" applyBorder="1"/>
    <xf numFmtId="0" fontId="9" fillId="0" borderId="0" xfId="0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0" fillId="0" borderId="0" xfId="0" applyFill="1" applyBorder="1"/>
    <xf numFmtId="2" fontId="9" fillId="0" borderId="18" xfId="0" applyNumberFormat="1" applyFont="1" applyBorder="1" applyAlignment="1">
      <alignment horizontal="center" vertical="center"/>
    </xf>
    <xf numFmtId="2" fontId="9" fillId="0" borderId="29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20" fillId="0" borderId="22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21" fillId="0" borderId="22" xfId="0" applyFont="1" applyFill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19" fillId="0" borderId="0" xfId="0" applyFont="1"/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0" fontId="24" fillId="3" borderId="63" xfId="0" applyFont="1" applyFill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164" fontId="22" fillId="0" borderId="65" xfId="0" applyNumberFormat="1" applyFont="1" applyBorder="1" applyAlignment="1">
      <alignment horizontal="center" vertical="center"/>
    </xf>
    <xf numFmtId="164" fontId="22" fillId="0" borderId="66" xfId="0" applyNumberFormat="1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164" fontId="22" fillId="0" borderId="68" xfId="0" applyNumberFormat="1" applyFont="1" applyBorder="1" applyAlignment="1">
      <alignment horizontal="center" vertical="center"/>
    </xf>
    <xf numFmtId="164" fontId="22" fillId="0" borderId="69" xfId="0" applyNumberFormat="1" applyFont="1" applyBorder="1" applyAlignment="1">
      <alignment horizontal="center" vertical="center"/>
    </xf>
    <xf numFmtId="0" fontId="29" fillId="0" borderId="70" xfId="0" applyFont="1" applyBorder="1" applyAlignment="1">
      <alignment horizontal="center" vertical="center"/>
    </xf>
    <xf numFmtId="0" fontId="30" fillId="0" borderId="74" xfId="0" applyFont="1" applyBorder="1" applyAlignment="1">
      <alignment horizontal="center" vertical="center"/>
    </xf>
    <xf numFmtId="2" fontId="28" fillId="0" borderId="75" xfId="0" applyNumberFormat="1" applyFont="1" applyBorder="1" applyAlignment="1">
      <alignment horizontal="center" vertical="center"/>
    </xf>
    <xf numFmtId="2" fontId="28" fillId="0" borderId="76" xfId="0" applyNumberFormat="1" applyFont="1" applyBorder="1" applyAlignment="1">
      <alignment horizontal="center" vertical="center"/>
    </xf>
    <xf numFmtId="2" fontId="25" fillId="0" borderId="77" xfId="0" applyNumberFormat="1" applyFont="1" applyBorder="1" applyAlignment="1">
      <alignment horizontal="center" vertical="center"/>
    </xf>
    <xf numFmtId="164" fontId="28" fillId="0" borderId="78" xfId="0" applyNumberFormat="1" applyFont="1" applyBorder="1" applyAlignment="1">
      <alignment horizontal="center" vertical="center"/>
    </xf>
    <xf numFmtId="164" fontId="28" fillId="0" borderId="76" xfId="0" applyNumberFormat="1" applyFont="1" applyBorder="1" applyAlignment="1">
      <alignment horizontal="center" vertical="center"/>
    </xf>
    <xf numFmtId="2" fontId="27" fillId="3" borderId="79" xfId="0" applyNumberFormat="1" applyFont="1" applyFill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82" xfId="0" applyFont="1" applyBorder="1" applyAlignment="1">
      <alignment horizontal="center" vertical="center"/>
    </xf>
    <xf numFmtId="0" fontId="25" fillId="0" borderId="83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164" fontId="22" fillId="0" borderId="84" xfId="0" applyNumberFormat="1" applyFont="1" applyBorder="1" applyAlignment="1">
      <alignment horizontal="center" vertical="center"/>
    </xf>
    <xf numFmtId="164" fontId="28" fillId="0" borderId="85" xfId="0" applyNumberFormat="1" applyFont="1" applyBorder="1" applyAlignment="1">
      <alignment horizontal="center" vertical="center"/>
    </xf>
    <xf numFmtId="164" fontId="28" fillId="0" borderId="86" xfId="0" applyNumberFormat="1" applyFont="1" applyBorder="1" applyAlignment="1">
      <alignment horizontal="center" vertical="center"/>
    </xf>
    <xf numFmtId="164" fontId="28" fillId="0" borderId="88" xfId="0" applyNumberFormat="1" applyFont="1" applyBorder="1" applyAlignment="1">
      <alignment horizontal="center" vertical="center"/>
    </xf>
    <xf numFmtId="164" fontId="28" fillId="0" borderId="23" xfId="0" applyNumberFormat="1" applyFont="1" applyBorder="1" applyAlignment="1">
      <alignment horizontal="center" vertical="center"/>
    </xf>
    <xf numFmtId="164" fontId="28" fillId="0" borderId="90" xfId="0" applyNumberFormat="1" applyFont="1" applyBorder="1" applyAlignment="1">
      <alignment horizontal="center" vertical="center"/>
    </xf>
    <xf numFmtId="164" fontId="28" fillId="0" borderId="91" xfId="0" applyNumberFormat="1" applyFont="1" applyBorder="1" applyAlignment="1">
      <alignment horizontal="center" vertical="center"/>
    </xf>
    <xf numFmtId="164" fontId="22" fillId="0" borderId="85" xfId="0" applyNumberFormat="1" applyFont="1" applyBorder="1" applyAlignment="1">
      <alignment horizontal="center" vertical="center"/>
    </xf>
    <xf numFmtId="164" fontId="22" fillId="0" borderId="86" xfId="0" applyNumberFormat="1" applyFont="1" applyBorder="1" applyAlignment="1">
      <alignment horizontal="center" vertical="center"/>
    </xf>
    <xf numFmtId="164" fontId="22" fillId="0" borderId="87" xfId="0" applyNumberFormat="1" applyFont="1" applyBorder="1" applyAlignment="1">
      <alignment horizontal="center" vertical="center"/>
    </xf>
    <xf numFmtId="164" fontId="22" fillId="0" borderId="88" xfId="0" applyNumberFormat="1" applyFont="1" applyBorder="1" applyAlignment="1">
      <alignment horizontal="center" vertical="center"/>
    </xf>
    <xf numFmtId="164" fontId="22" fillId="0" borderId="23" xfId="0" applyNumberFormat="1" applyFont="1" applyBorder="1" applyAlignment="1">
      <alignment horizontal="center" vertical="center"/>
    </xf>
    <xf numFmtId="164" fontId="22" fillId="0" borderId="89" xfId="0" applyNumberFormat="1" applyFont="1" applyBorder="1" applyAlignment="1">
      <alignment horizontal="center" vertical="center"/>
    </xf>
    <xf numFmtId="164" fontId="22" fillId="0" borderId="90" xfId="0" applyNumberFormat="1" applyFont="1" applyBorder="1" applyAlignment="1">
      <alignment horizontal="center" vertical="center"/>
    </xf>
    <xf numFmtId="164" fontId="22" fillId="0" borderId="91" xfId="0" applyNumberFormat="1" applyFont="1" applyBorder="1" applyAlignment="1">
      <alignment horizontal="center" vertical="center"/>
    </xf>
    <xf numFmtId="164" fontId="22" fillId="0" borderId="92" xfId="0" applyNumberFormat="1" applyFont="1" applyBorder="1" applyAlignment="1">
      <alignment horizontal="center" vertical="center"/>
    </xf>
    <xf numFmtId="0" fontId="27" fillId="0" borderId="93" xfId="0" applyFont="1" applyBorder="1" applyAlignment="1">
      <alignment horizontal="center" vertical="center"/>
    </xf>
    <xf numFmtId="0" fontId="19" fillId="0" borderId="0" xfId="0" applyFont="1" applyBorder="1"/>
    <xf numFmtId="2" fontId="28" fillId="0" borderId="9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27" fillId="0" borderId="97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2" fontId="0" fillId="0" borderId="22" xfId="0" applyNumberFormat="1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20" fillId="0" borderId="40" xfId="0" applyFont="1" applyBorder="1" applyAlignment="1">
      <alignment horizontal="left" vertical="center"/>
    </xf>
    <xf numFmtId="0" fontId="0" fillId="0" borderId="0" xfId="0" applyAlignment="1"/>
    <xf numFmtId="0" fontId="24" fillId="2" borderId="45" xfId="0" applyFont="1" applyFill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21" fillId="0" borderId="22" xfId="0" applyNumberFormat="1" applyFont="1" applyBorder="1" applyAlignment="1">
      <alignment horizontal="center" vertical="center"/>
    </xf>
    <xf numFmtId="2" fontId="20" fillId="0" borderId="22" xfId="0" applyNumberFormat="1" applyFont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2" fillId="0" borderId="105" xfId="0" applyFont="1" applyBorder="1" applyAlignment="1">
      <alignment horizontal="center" vertical="center"/>
    </xf>
    <xf numFmtId="2" fontId="27" fillId="3" borderId="106" xfId="0" applyNumberFormat="1" applyFont="1" applyFill="1" applyBorder="1" applyAlignment="1">
      <alignment horizontal="center" vertical="center"/>
    </xf>
    <xf numFmtId="164" fontId="24" fillId="3" borderId="94" xfId="0" applyNumberFormat="1" applyFont="1" applyFill="1" applyBorder="1" applyAlignment="1">
      <alignment horizontal="center" vertical="center"/>
    </xf>
    <xf numFmtId="0" fontId="22" fillId="0" borderId="107" xfId="0" applyFont="1" applyBorder="1" applyAlignment="1">
      <alignment horizontal="center" vertical="center"/>
    </xf>
    <xf numFmtId="164" fontId="24" fillId="3" borderId="108" xfId="0" applyNumberFormat="1" applyFont="1" applyFill="1" applyBorder="1" applyAlignment="1">
      <alignment horizontal="center" vertical="center"/>
    </xf>
    <xf numFmtId="0" fontId="27" fillId="0" borderId="10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2" fontId="0" fillId="0" borderId="35" xfId="0" applyNumberFormat="1" applyFont="1" applyBorder="1" applyAlignment="1">
      <alignment horizontal="center" vertical="center"/>
    </xf>
    <xf numFmtId="2" fontId="0" fillId="0" borderId="36" xfId="0" applyNumberFormat="1" applyFont="1" applyBorder="1" applyAlignment="1">
      <alignment horizontal="center" vertical="center"/>
    </xf>
    <xf numFmtId="2" fontId="1" fillId="0" borderId="36" xfId="0" applyNumberFormat="1" applyFont="1" applyBorder="1" applyAlignment="1">
      <alignment horizontal="center" vertical="center"/>
    </xf>
    <xf numFmtId="2" fontId="11" fillId="0" borderId="36" xfId="0" applyNumberFormat="1" applyFont="1" applyBorder="1" applyAlignment="1">
      <alignment horizontal="center" vertical="center"/>
    </xf>
    <xf numFmtId="2" fontId="28" fillId="0" borderId="71" xfId="0" applyNumberFormat="1" applyFont="1" applyBorder="1" applyAlignment="1">
      <alignment horizontal="center" vertical="center"/>
    </xf>
    <xf numFmtId="2" fontId="28" fillId="0" borderId="72" xfId="0" applyNumberFormat="1" applyFont="1" applyBorder="1" applyAlignment="1">
      <alignment horizontal="center" vertical="center"/>
    </xf>
    <xf numFmtId="2" fontId="25" fillId="0" borderId="73" xfId="0" applyNumberFormat="1" applyFont="1" applyBorder="1" applyAlignment="1">
      <alignment horizontal="center" vertical="center"/>
    </xf>
    <xf numFmtId="2" fontId="25" fillId="0" borderId="111" xfId="0" applyNumberFormat="1" applyFont="1" applyBorder="1" applyAlignment="1">
      <alignment horizontal="center" vertical="center"/>
    </xf>
    <xf numFmtId="2" fontId="25" fillId="0" borderId="113" xfId="0" applyNumberFormat="1" applyFont="1" applyBorder="1" applyAlignment="1">
      <alignment horizontal="center" vertical="center"/>
    </xf>
    <xf numFmtId="164" fontId="28" fillId="0" borderId="117" xfId="0" applyNumberFormat="1" applyFont="1" applyBorder="1" applyAlignment="1">
      <alignment horizontal="center" vertical="center"/>
    </xf>
    <xf numFmtId="164" fontId="28" fillId="0" borderId="118" xfId="0" applyNumberFormat="1" applyFont="1" applyBorder="1" applyAlignment="1">
      <alignment horizontal="center" vertical="center"/>
    </xf>
    <xf numFmtId="2" fontId="28" fillId="0" borderId="15" xfId="0" applyNumberFormat="1" applyFont="1" applyBorder="1" applyAlignment="1">
      <alignment horizontal="center" vertical="center"/>
    </xf>
    <xf numFmtId="2" fontId="25" fillId="0" borderId="110" xfId="0" applyNumberFormat="1" applyFont="1" applyBorder="1" applyAlignment="1">
      <alignment horizontal="center" vertical="center"/>
    </xf>
    <xf numFmtId="2" fontId="28" fillId="0" borderId="116" xfId="0" applyNumberFormat="1" applyFont="1" applyBorder="1" applyAlignment="1">
      <alignment horizontal="center" vertical="center"/>
    </xf>
    <xf numFmtId="2" fontId="28" fillId="0" borderId="45" xfId="0" applyNumberFormat="1" applyFont="1" applyBorder="1" applyAlignment="1">
      <alignment horizontal="center" vertical="center"/>
    </xf>
    <xf numFmtId="2" fontId="28" fillId="0" borderId="32" xfId="0" applyNumberFormat="1" applyFont="1" applyBorder="1" applyAlignment="1">
      <alignment horizontal="center" vertical="center"/>
    </xf>
    <xf numFmtId="2" fontId="25" fillId="0" borderId="112" xfId="0" applyNumberFormat="1" applyFont="1" applyBorder="1" applyAlignment="1">
      <alignment horizontal="center" vertical="center"/>
    </xf>
    <xf numFmtId="2" fontId="28" fillId="0" borderId="95" xfId="0" applyNumberFormat="1" applyFont="1" applyBorder="1" applyAlignment="1">
      <alignment horizontal="center" vertical="center"/>
    </xf>
    <xf numFmtId="0" fontId="19" fillId="0" borderId="41" xfId="0" applyFont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1" fillId="0" borderId="38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2" fontId="20" fillId="0" borderId="17" xfId="0" applyNumberFormat="1" applyFont="1" applyBorder="1" applyAlignment="1">
      <alignment horizontal="center" vertical="center"/>
    </xf>
    <xf numFmtId="2" fontId="21" fillId="0" borderId="38" xfId="0" applyNumberFormat="1" applyFont="1" applyBorder="1" applyAlignment="1">
      <alignment horizontal="center" vertical="center"/>
    </xf>
    <xf numFmtId="0" fontId="20" fillId="0" borderId="41" xfId="0" applyFont="1" applyBorder="1" applyAlignment="1">
      <alignment horizontal="left" vertical="center"/>
    </xf>
    <xf numFmtId="0" fontId="21" fillId="0" borderId="41" xfId="0" applyFont="1" applyBorder="1" applyAlignment="1">
      <alignment horizontal="left" vertical="center"/>
    </xf>
    <xf numFmtId="2" fontId="0" fillId="0" borderId="41" xfId="0" applyNumberFormat="1" applyBorder="1" applyAlignment="1">
      <alignment horizontal="left" vertical="center"/>
    </xf>
    <xf numFmtId="16" fontId="9" fillId="0" borderId="2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/>
    <xf numFmtId="0" fontId="8" fillId="0" borderId="1" xfId="0" applyFont="1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31" xfId="0" applyBorder="1" applyAlignment="1">
      <alignment horizontal="center" vertical="center" textRotation="90"/>
    </xf>
    <xf numFmtId="0" fontId="9" fillId="0" borderId="1" xfId="0" applyFont="1" applyBorder="1" applyAlignment="1">
      <alignment vertical="center" textRotation="90"/>
    </xf>
    <xf numFmtId="0" fontId="9" fillId="0" borderId="5" xfId="0" applyFont="1" applyBorder="1" applyAlignment="1">
      <alignment vertical="center" textRotation="90"/>
    </xf>
    <xf numFmtId="0" fontId="9" fillId="0" borderId="31" xfId="0" applyFont="1" applyBorder="1" applyAlignment="1">
      <alignment vertical="center" textRotation="90"/>
    </xf>
    <xf numFmtId="0" fontId="8" fillId="0" borderId="3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0" borderId="20" xfId="0" applyFont="1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8" fillId="0" borderId="32" xfId="0" applyFont="1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8" fillId="0" borderId="26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right"/>
    </xf>
    <xf numFmtId="0" fontId="0" fillId="0" borderId="28" xfId="0" applyBorder="1" applyAlignment="1"/>
    <xf numFmtId="0" fontId="9" fillId="0" borderId="26" xfId="0" applyFont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23" fillId="0" borderId="14" xfId="0" applyFont="1" applyBorder="1" applyAlignment="1">
      <alignment horizontal="center" vertical="center" wrapText="1"/>
    </xf>
    <xf numFmtId="0" fontId="24" fillId="2" borderId="43" xfId="0" applyFont="1" applyFill="1" applyBorder="1" applyAlignment="1">
      <alignment horizontal="center" vertical="center" wrapText="1"/>
    </xf>
    <xf numFmtId="0" fontId="24" fillId="2" borderId="80" xfId="0" applyFont="1" applyFill="1" applyBorder="1" applyAlignment="1">
      <alignment horizontal="center" vertical="center"/>
    </xf>
    <xf numFmtId="0" fontId="24" fillId="2" borderId="43" xfId="0" applyFont="1" applyFill="1" applyBorder="1" applyAlignment="1">
      <alignment horizontal="center" vertical="center"/>
    </xf>
    <xf numFmtId="0" fontId="24" fillId="2" borderId="81" xfId="0" applyFont="1" applyFill="1" applyBorder="1" applyAlignment="1">
      <alignment horizontal="center" vertical="center"/>
    </xf>
    <xf numFmtId="0" fontId="24" fillId="2" borderId="44" xfId="0" applyFont="1" applyFill="1" applyBorder="1" applyAlignment="1">
      <alignment horizontal="center" vertical="center"/>
    </xf>
    <xf numFmtId="0" fontId="24" fillId="2" borderId="45" xfId="0" applyFont="1" applyFill="1" applyBorder="1" applyAlignment="1">
      <alignment horizontal="center" vertical="center"/>
    </xf>
    <xf numFmtId="0" fontId="24" fillId="2" borderId="46" xfId="0" applyFont="1" applyFill="1" applyBorder="1" applyAlignment="1">
      <alignment horizontal="center" vertical="center"/>
    </xf>
    <xf numFmtId="164" fontId="28" fillId="0" borderId="98" xfId="0" applyNumberFormat="1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164" fontId="28" fillId="0" borderId="100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164" fontId="28" fillId="0" borderId="11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25" fillId="0" borderId="102" xfId="0" applyFon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24" fillId="3" borderId="47" xfId="0" applyFont="1" applyFill="1" applyBorder="1" applyAlignment="1">
      <alignment horizontal="center" vertical="center" wrapText="1"/>
    </xf>
    <xf numFmtId="0" fontId="24" fillId="3" borderId="55" xfId="0" applyFont="1" applyFill="1" applyBorder="1" applyAlignment="1">
      <alignment horizontal="center" vertic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0</xdr:row>
      <xdr:rowOff>0</xdr:rowOff>
    </xdr:from>
    <xdr:to>
      <xdr:col>18</xdr:col>
      <xdr:colOff>0</xdr:colOff>
      <xdr:row>6</xdr:row>
      <xdr:rowOff>200025</xdr:rowOff>
    </xdr:to>
    <xdr:grpSp>
      <xdr:nvGrpSpPr>
        <xdr:cNvPr id="1044" name="Group 4"/>
        <xdr:cNvGrpSpPr>
          <a:grpSpLocks/>
        </xdr:cNvGrpSpPr>
      </xdr:nvGrpSpPr>
      <xdr:grpSpPr bwMode="auto">
        <a:xfrm>
          <a:off x="14046200" y="0"/>
          <a:ext cx="0" cy="1571625"/>
          <a:chOff x="1174" y="9"/>
          <a:chExt cx="146" cy="147"/>
        </a:xfrm>
      </xdr:grpSpPr>
      <xdr:pic>
        <xdr:nvPicPr>
          <xdr:cNvPr id="1046" name="Picture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1174" y="9"/>
            <a:ext cx="146" cy="1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2" name="Text Box 2"/>
          <xdr:cNvSpPr txBox="1">
            <a:spLocks noChangeArrowheads="1"/>
          </xdr:cNvSpPr>
        </xdr:nvSpPr>
        <xdr:spPr bwMode="auto">
          <a:xfrm>
            <a:off x="12106275" y="-100698300"/>
            <a:ext cx="0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54864" rIns="0" bIns="0" anchor="t" upright="1"/>
          <a:lstStyle/>
          <a:p>
            <a:pPr algn="l" rtl="0">
              <a:defRPr sz="1000"/>
            </a:pPr>
            <a:r>
              <a:rPr lang="sk-SK" sz="3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4</a:t>
            </a:r>
          </a:p>
        </xdr:txBody>
      </xdr:sp>
    </xdr:grpSp>
    <xdr:clientData/>
  </xdr:twoCellAnchor>
  <xdr:twoCellAnchor editAs="oneCell">
    <xdr:from>
      <xdr:col>18</xdr:col>
      <xdr:colOff>50800</xdr:colOff>
      <xdr:row>1</xdr:row>
      <xdr:rowOff>190500</xdr:rowOff>
    </xdr:from>
    <xdr:to>
      <xdr:col>19</xdr:col>
      <xdr:colOff>88900</xdr:colOff>
      <xdr:row>6</xdr:row>
      <xdr:rowOff>177800</xdr:rowOff>
    </xdr:to>
    <xdr:pic>
      <xdr:nvPicPr>
        <xdr:cNvPr id="7" name="Obrázok 6" descr="ch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t="24000" b="8800"/>
        <a:stretch>
          <a:fillRect/>
        </a:stretch>
      </xdr:blipFill>
      <xdr:spPr>
        <a:xfrm>
          <a:off x="15608300" y="482600"/>
          <a:ext cx="1625600" cy="1066800"/>
        </a:xfrm>
        <a:prstGeom prst="rect">
          <a:avLst/>
        </a:prstGeom>
      </xdr:spPr>
    </xdr:pic>
    <xdr:clientData/>
  </xdr:twoCellAnchor>
  <xdr:twoCellAnchor editAs="oneCell">
    <xdr:from>
      <xdr:col>18</xdr:col>
      <xdr:colOff>101600</xdr:colOff>
      <xdr:row>0</xdr:row>
      <xdr:rowOff>0</xdr:rowOff>
    </xdr:from>
    <xdr:to>
      <xdr:col>19</xdr:col>
      <xdr:colOff>0</xdr:colOff>
      <xdr:row>6</xdr:row>
      <xdr:rowOff>38100</xdr:rowOff>
    </xdr:to>
    <xdr:pic>
      <xdr:nvPicPr>
        <xdr:cNvPr id="10" name="Obrázok 1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b="11905"/>
        <a:stretch/>
      </xdr:blipFill>
      <xdr:spPr bwMode="auto">
        <a:xfrm>
          <a:off x="15659100" y="0"/>
          <a:ext cx="1485900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tabSelected="1" topLeftCell="A4" zoomScale="75" workbookViewId="0">
      <selection activeCell="P46" sqref="P46"/>
    </sheetView>
  </sheetViews>
  <sheetFormatPr defaultRowHeight="12.75"/>
  <cols>
    <col min="1" max="1" width="6.7109375" customWidth="1"/>
    <col min="2" max="2" width="5" customWidth="1"/>
    <col min="3" max="3" width="24.5703125" customWidth="1"/>
    <col min="4" max="4" width="25.85546875" customWidth="1"/>
    <col min="5" max="5" width="18.140625" customWidth="1"/>
    <col min="6" max="6" width="18.5703125" customWidth="1"/>
    <col min="15" max="15" width="9.85546875" bestFit="1" customWidth="1"/>
    <col min="18" max="18" width="10.42578125" customWidth="1"/>
    <col min="19" max="19" width="23.85546875" style="70" customWidth="1"/>
  </cols>
  <sheetData>
    <row r="1" spans="1:27" ht="23.25">
      <c r="A1" s="191" t="s">
        <v>0</v>
      </c>
      <c r="B1" s="191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</row>
    <row r="2" spans="1:27" ht="15.75">
      <c r="A2" s="193" t="s">
        <v>67</v>
      </c>
      <c r="B2" s="193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</row>
    <row r="3" spans="1:27" ht="15.75">
      <c r="A3" s="195" t="s">
        <v>68</v>
      </c>
      <c r="B3" s="196"/>
      <c r="C3" s="197"/>
      <c r="D3" s="197"/>
      <c r="E3" s="197"/>
      <c r="F3" s="197"/>
      <c r="G3" s="197"/>
      <c r="H3" s="197"/>
      <c r="I3" s="197"/>
      <c r="J3" s="197"/>
      <c r="K3" s="197"/>
      <c r="L3" s="198"/>
      <c r="M3" s="198"/>
      <c r="N3" s="198"/>
      <c r="O3" s="198"/>
      <c r="P3" s="198"/>
      <c r="Q3" s="198"/>
      <c r="R3" s="198"/>
      <c r="S3" s="198"/>
    </row>
    <row r="4" spans="1:27" ht="15.75">
      <c r="A4" s="1"/>
      <c r="B4" s="2"/>
      <c r="C4" s="3"/>
      <c r="D4" s="3"/>
      <c r="E4" s="67"/>
      <c r="F4" s="3"/>
      <c r="G4" s="3"/>
      <c r="H4" s="3"/>
      <c r="I4" s="3"/>
      <c r="J4" s="3"/>
      <c r="K4" s="3"/>
      <c r="L4" s="4"/>
      <c r="M4" s="4"/>
      <c r="N4" s="146"/>
      <c r="O4" s="4"/>
      <c r="P4" s="4"/>
      <c r="Q4" s="4"/>
      <c r="R4" s="4"/>
    </row>
    <row r="5" spans="1:27" ht="16.5" thickBot="1">
      <c r="A5" s="5"/>
      <c r="B5" s="5"/>
    </row>
    <row r="6" spans="1:27" ht="19.899999999999999" customHeight="1">
      <c r="A6" s="199" t="s">
        <v>1</v>
      </c>
      <c r="B6" s="202" t="s">
        <v>2</v>
      </c>
      <c r="C6" s="205" t="s">
        <v>3</v>
      </c>
      <c r="D6" s="208" t="s">
        <v>4</v>
      </c>
      <c r="E6" s="220" t="s">
        <v>32</v>
      </c>
      <c r="F6" s="211" t="s">
        <v>5</v>
      </c>
      <c r="G6" s="214" t="s">
        <v>6</v>
      </c>
      <c r="H6" s="217" t="s">
        <v>7</v>
      </c>
      <c r="I6" s="218"/>
      <c r="J6" s="218"/>
      <c r="K6" s="218"/>
      <c r="L6" s="6" t="s">
        <v>8</v>
      </c>
      <c r="M6" s="217" t="s">
        <v>9</v>
      </c>
      <c r="N6" s="219"/>
      <c r="O6" s="219"/>
      <c r="P6" s="7" t="s">
        <v>10</v>
      </c>
      <c r="Q6" s="7" t="s">
        <v>11</v>
      </c>
      <c r="R6" s="208" t="s">
        <v>12</v>
      </c>
      <c r="S6" s="71"/>
    </row>
    <row r="7" spans="1:27" ht="19.899999999999999" customHeight="1" thickBot="1">
      <c r="A7" s="200"/>
      <c r="B7" s="203"/>
      <c r="C7" s="206"/>
      <c r="D7" s="209"/>
      <c r="E7" s="209"/>
      <c r="F7" s="212"/>
      <c r="G7" s="215"/>
      <c r="H7" s="10">
        <v>1</v>
      </c>
      <c r="I7" s="11">
        <v>2</v>
      </c>
      <c r="J7" s="11">
        <v>3</v>
      </c>
      <c r="K7" s="12">
        <v>4</v>
      </c>
      <c r="L7" s="13" t="s">
        <v>13</v>
      </c>
      <c r="M7" s="10">
        <v>1</v>
      </c>
      <c r="N7" s="159">
        <v>2</v>
      </c>
      <c r="O7" s="11">
        <v>3</v>
      </c>
      <c r="P7" s="14" t="s">
        <v>13</v>
      </c>
      <c r="Q7" s="14" t="s">
        <v>14</v>
      </c>
      <c r="R7" s="225"/>
      <c r="S7" s="71"/>
    </row>
    <row r="8" spans="1:27" ht="19.899999999999999" customHeight="1" thickBot="1">
      <c r="A8" s="201"/>
      <c r="B8" s="204"/>
      <c r="C8" s="207"/>
      <c r="D8" s="210"/>
      <c r="E8" s="210"/>
      <c r="F8" s="213"/>
      <c r="G8" s="216"/>
      <c r="H8" s="15">
        <v>15</v>
      </c>
      <c r="I8" s="16">
        <v>18</v>
      </c>
      <c r="J8" s="16">
        <v>14</v>
      </c>
      <c r="K8" s="17">
        <v>13</v>
      </c>
      <c r="L8" s="18">
        <f t="shared" ref="L8" si="0">SUM(H8:K8)</f>
        <v>60</v>
      </c>
      <c r="M8" s="19">
        <v>18</v>
      </c>
      <c r="N8" s="160">
        <v>5</v>
      </c>
      <c r="O8" s="20">
        <v>17</v>
      </c>
      <c r="P8" s="21">
        <f t="shared" ref="P8" si="1">SUM(M8:O8)</f>
        <v>40</v>
      </c>
      <c r="Q8" s="22">
        <f t="shared" ref="Q8" si="2">SUM(L8+P8)</f>
        <v>100</v>
      </c>
      <c r="R8" s="23" t="s">
        <v>15</v>
      </c>
      <c r="S8" s="72" t="s">
        <v>16</v>
      </c>
      <c r="U8" s="24"/>
      <c r="V8" s="24"/>
      <c r="W8" s="24"/>
      <c r="X8" s="24"/>
      <c r="Y8" s="24"/>
      <c r="Z8" s="24"/>
      <c r="AA8" s="24"/>
    </row>
    <row r="9" spans="1:27" ht="19.899999999999999" customHeight="1">
      <c r="A9" s="25">
        <v>1</v>
      </c>
      <c r="B9" s="25">
        <v>24</v>
      </c>
      <c r="C9" s="73" t="s">
        <v>37</v>
      </c>
      <c r="D9" s="80" t="s">
        <v>33</v>
      </c>
      <c r="E9" s="182" t="s">
        <v>20</v>
      </c>
      <c r="F9" s="182" t="s">
        <v>20</v>
      </c>
      <c r="G9" s="185">
        <v>98</v>
      </c>
      <c r="H9" s="26">
        <v>14</v>
      </c>
      <c r="I9" s="27">
        <v>18</v>
      </c>
      <c r="J9" s="27">
        <v>14</v>
      </c>
      <c r="K9" s="28">
        <v>13</v>
      </c>
      <c r="L9" s="29">
        <f t="shared" ref="L9:L40" si="3">SUM(H9:K9)</f>
        <v>59</v>
      </c>
      <c r="M9" s="30">
        <v>18</v>
      </c>
      <c r="N9" s="161">
        <v>5</v>
      </c>
      <c r="O9" s="38">
        <v>17</v>
      </c>
      <c r="P9" s="31">
        <f t="shared" ref="P9:P40" si="4">SUM(M9:O9)</f>
        <v>40</v>
      </c>
      <c r="Q9" s="31">
        <f t="shared" ref="Q9:Q40" si="5">SUM(L9+P9)</f>
        <v>99</v>
      </c>
      <c r="R9" s="25" t="str">
        <f t="shared" ref="R9:R40" si="6">IF(Q9&gt;39.99,"Ú R","––")</f>
        <v>Ú R</v>
      </c>
      <c r="S9" s="140" t="s">
        <v>133</v>
      </c>
    </row>
    <row r="10" spans="1:27" ht="19.899999999999999" customHeight="1">
      <c r="A10" s="32">
        <v>2</v>
      </c>
      <c r="B10" s="32">
        <v>32</v>
      </c>
      <c r="C10" s="78" t="s">
        <v>100</v>
      </c>
      <c r="D10" s="80" t="s">
        <v>101</v>
      </c>
      <c r="E10" s="75" t="s">
        <v>29</v>
      </c>
      <c r="F10" s="75" t="s">
        <v>29</v>
      </c>
      <c r="G10" s="150">
        <v>93</v>
      </c>
      <c r="H10" s="33">
        <v>14</v>
      </c>
      <c r="I10" s="34">
        <v>18</v>
      </c>
      <c r="J10" s="34">
        <v>13.5</v>
      </c>
      <c r="K10" s="35">
        <v>12</v>
      </c>
      <c r="L10" s="36">
        <f t="shared" si="3"/>
        <v>57.5</v>
      </c>
      <c r="M10" s="37">
        <v>18</v>
      </c>
      <c r="N10" s="162">
        <v>5</v>
      </c>
      <c r="O10" s="38">
        <v>15</v>
      </c>
      <c r="P10" s="39">
        <f t="shared" si="4"/>
        <v>38</v>
      </c>
      <c r="Q10" s="39">
        <f t="shared" si="5"/>
        <v>95.5</v>
      </c>
      <c r="R10" s="32" t="str">
        <f t="shared" si="6"/>
        <v>Ú R</v>
      </c>
      <c r="S10" s="84" t="s">
        <v>126</v>
      </c>
    </row>
    <row r="11" spans="1:27" ht="19.899999999999999" customHeight="1">
      <c r="A11" s="32">
        <v>3</v>
      </c>
      <c r="B11" s="32">
        <v>1</v>
      </c>
      <c r="C11" s="78" t="s">
        <v>89</v>
      </c>
      <c r="D11" s="81" t="s">
        <v>34</v>
      </c>
      <c r="E11" s="79" t="s">
        <v>27</v>
      </c>
      <c r="F11" s="79" t="s">
        <v>27</v>
      </c>
      <c r="G11" s="148">
        <v>94</v>
      </c>
      <c r="H11" s="33">
        <v>14</v>
      </c>
      <c r="I11" s="34">
        <v>18</v>
      </c>
      <c r="J11" s="34">
        <v>10</v>
      </c>
      <c r="K11" s="35">
        <v>13</v>
      </c>
      <c r="L11" s="36">
        <f t="shared" si="3"/>
        <v>55</v>
      </c>
      <c r="M11" s="37">
        <v>18</v>
      </c>
      <c r="N11" s="162">
        <v>5</v>
      </c>
      <c r="O11" s="38">
        <v>17</v>
      </c>
      <c r="P11" s="39">
        <f t="shared" si="4"/>
        <v>40</v>
      </c>
      <c r="Q11" s="39">
        <f t="shared" si="5"/>
        <v>95</v>
      </c>
      <c r="R11" s="32" t="str">
        <f t="shared" si="6"/>
        <v>Ú R</v>
      </c>
      <c r="S11" s="78" t="s">
        <v>66</v>
      </c>
    </row>
    <row r="12" spans="1:27" ht="19.899999999999999" customHeight="1">
      <c r="A12" s="32">
        <v>4</v>
      </c>
      <c r="B12" s="32">
        <v>18</v>
      </c>
      <c r="C12" s="73" t="s">
        <v>75</v>
      </c>
      <c r="D12" s="81" t="s">
        <v>76</v>
      </c>
      <c r="E12" s="82" t="s">
        <v>24</v>
      </c>
      <c r="F12" s="82" t="s">
        <v>24</v>
      </c>
      <c r="G12" s="149">
        <v>93</v>
      </c>
      <c r="H12" s="33">
        <v>12</v>
      </c>
      <c r="I12" s="34">
        <v>18</v>
      </c>
      <c r="J12" s="34">
        <v>11</v>
      </c>
      <c r="K12" s="35">
        <v>13</v>
      </c>
      <c r="L12" s="36">
        <f t="shared" si="3"/>
        <v>54</v>
      </c>
      <c r="M12" s="37">
        <v>17</v>
      </c>
      <c r="N12" s="162">
        <v>5</v>
      </c>
      <c r="O12" s="38">
        <v>17</v>
      </c>
      <c r="P12" s="39">
        <f t="shared" si="4"/>
        <v>39</v>
      </c>
      <c r="Q12" s="39">
        <f t="shared" si="5"/>
        <v>93</v>
      </c>
      <c r="R12" s="32" t="str">
        <f t="shared" si="6"/>
        <v>Ú R</v>
      </c>
      <c r="S12" s="84" t="s">
        <v>122</v>
      </c>
    </row>
    <row r="13" spans="1:27" ht="19.899999999999999" customHeight="1">
      <c r="A13" s="190" t="s">
        <v>151</v>
      </c>
      <c r="B13" s="32">
        <v>19</v>
      </c>
      <c r="C13" s="73" t="s">
        <v>99</v>
      </c>
      <c r="D13" s="74" t="s">
        <v>42</v>
      </c>
      <c r="E13" s="82" t="s">
        <v>98</v>
      </c>
      <c r="F13" s="82" t="s">
        <v>98</v>
      </c>
      <c r="G13" s="149">
        <v>91</v>
      </c>
      <c r="H13" s="40">
        <v>13</v>
      </c>
      <c r="I13" s="41">
        <v>16</v>
      </c>
      <c r="J13" s="41">
        <v>13</v>
      </c>
      <c r="K13" s="42">
        <v>11</v>
      </c>
      <c r="L13" s="36">
        <f t="shared" si="3"/>
        <v>53</v>
      </c>
      <c r="M13" s="43">
        <v>18</v>
      </c>
      <c r="N13" s="164">
        <v>5</v>
      </c>
      <c r="O13" s="44">
        <v>17</v>
      </c>
      <c r="P13" s="39">
        <f t="shared" si="4"/>
        <v>40</v>
      </c>
      <c r="Q13" s="39">
        <f t="shared" si="5"/>
        <v>93</v>
      </c>
      <c r="R13" s="32" t="str">
        <f t="shared" si="6"/>
        <v>Ú R</v>
      </c>
      <c r="S13" s="73" t="s">
        <v>36</v>
      </c>
    </row>
    <row r="14" spans="1:27" ht="19.899999999999999" customHeight="1">
      <c r="A14" s="190" t="s">
        <v>151</v>
      </c>
      <c r="B14" s="32">
        <v>28</v>
      </c>
      <c r="C14" s="75" t="s">
        <v>106</v>
      </c>
      <c r="D14" s="75" t="s">
        <v>107</v>
      </c>
      <c r="E14" s="82" t="s">
        <v>108</v>
      </c>
      <c r="F14" s="82" t="s">
        <v>26</v>
      </c>
      <c r="G14" s="149">
        <v>93.5</v>
      </c>
      <c r="H14" s="33">
        <v>15</v>
      </c>
      <c r="I14" s="34">
        <v>16</v>
      </c>
      <c r="J14" s="34">
        <v>9</v>
      </c>
      <c r="K14" s="35">
        <v>13</v>
      </c>
      <c r="L14" s="36">
        <f t="shared" si="3"/>
        <v>53</v>
      </c>
      <c r="M14" s="37">
        <v>18</v>
      </c>
      <c r="N14" s="162">
        <v>5</v>
      </c>
      <c r="O14" s="38">
        <v>17</v>
      </c>
      <c r="P14" s="39">
        <f t="shared" si="4"/>
        <v>40</v>
      </c>
      <c r="Q14" s="39">
        <f t="shared" si="5"/>
        <v>93</v>
      </c>
      <c r="R14" s="32" t="str">
        <f t="shared" si="6"/>
        <v>Ú R</v>
      </c>
      <c r="S14" s="145" t="s">
        <v>129</v>
      </c>
    </row>
    <row r="15" spans="1:27" ht="19.899999999999999" customHeight="1">
      <c r="A15" s="32">
        <v>7</v>
      </c>
      <c r="B15" s="32">
        <v>14</v>
      </c>
      <c r="C15" s="73" t="s">
        <v>73</v>
      </c>
      <c r="D15" s="73" t="s">
        <v>74</v>
      </c>
      <c r="E15" s="82" t="s">
        <v>23</v>
      </c>
      <c r="F15" s="82" t="s">
        <v>22</v>
      </c>
      <c r="G15" s="149">
        <v>90</v>
      </c>
      <c r="H15" s="45">
        <v>15</v>
      </c>
      <c r="I15" s="46">
        <v>18</v>
      </c>
      <c r="J15" s="46">
        <v>9</v>
      </c>
      <c r="K15" s="47">
        <v>13</v>
      </c>
      <c r="L15" s="36">
        <f t="shared" si="3"/>
        <v>55</v>
      </c>
      <c r="M15" s="48">
        <v>16</v>
      </c>
      <c r="N15" s="163">
        <v>5</v>
      </c>
      <c r="O15" s="46">
        <v>16.5</v>
      </c>
      <c r="P15" s="39">
        <f t="shared" si="4"/>
        <v>37.5</v>
      </c>
      <c r="Q15" s="39">
        <f t="shared" si="5"/>
        <v>92.5</v>
      </c>
      <c r="R15" s="32" t="str">
        <f t="shared" si="6"/>
        <v>Ú R</v>
      </c>
      <c r="S15" s="189" t="s">
        <v>121</v>
      </c>
    </row>
    <row r="16" spans="1:27" ht="19.899999999999999" customHeight="1">
      <c r="A16" s="32">
        <v>8</v>
      </c>
      <c r="B16" s="32">
        <v>6</v>
      </c>
      <c r="C16" s="73" t="s">
        <v>87</v>
      </c>
      <c r="D16" s="73" t="s">
        <v>38</v>
      </c>
      <c r="E16" s="83" t="s">
        <v>39</v>
      </c>
      <c r="F16" s="83" t="s">
        <v>30</v>
      </c>
      <c r="G16" s="149">
        <v>92.25</v>
      </c>
      <c r="H16" s="33">
        <v>15</v>
      </c>
      <c r="I16" s="34">
        <v>18</v>
      </c>
      <c r="J16" s="34">
        <v>7</v>
      </c>
      <c r="K16" s="35">
        <v>13</v>
      </c>
      <c r="L16" s="36">
        <f t="shared" si="3"/>
        <v>53</v>
      </c>
      <c r="M16" s="37">
        <v>18</v>
      </c>
      <c r="N16" s="162">
        <v>5</v>
      </c>
      <c r="O16" s="38">
        <v>16.5</v>
      </c>
      <c r="P16" s="39">
        <f t="shared" si="4"/>
        <v>39.5</v>
      </c>
      <c r="Q16" s="39">
        <f t="shared" si="5"/>
        <v>92.5</v>
      </c>
      <c r="R16" s="32" t="str">
        <f t="shared" si="6"/>
        <v>Ú R</v>
      </c>
      <c r="S16" s="187" t="s">
        <v>124</v>
      </c>
    </row>
    <row r="17" spans="1:19" ht="19.899999999999999" customHeight="1">
      <c r="A17" s="32">
        <v>9</v>
      </c>
      <c r="B17" s="32">
        <v>25</v>
      </c>
      <c r="C17" s="142" t="s">
        <v>97</v>
      </c>
      <c r="D17" s="139" t="s">
        <v>46</v>
      </c>
      <c r="E17" s="184" t="s">
        <v>98</v>
      </c>
      <c r="F17" s="184" t="s">
        <v>98</v>
      </c>
      <c r="G17" s="150">
        <v>93</v>
      </c>
      <c r="H17" s="33">
        <v>14</v>
      </c>
      <c r="I17" s="34">
        <v>17</v>
      </c>
      <c r="J17" s="34">
        <v>11</v>
      </c>
      <c r="K17" s="35">
        <v>12</v>
      </c>
      <c r="L17" s="36">
        <f t="shared" si="3"/>
        <v>54</v>
      </c>
      <c r="M17" s="37">
        <v>17</v>
      </c>
      <c r="N17" s="162">
        <v>5</v>
      </c>
      <c r="O17" s="38">
        <v>16</v>
      </c>
      <c r="P17" s="39">
        <f t="shared" si="4"/>
        <v>38</v>
      </c>
      <c r="Q17" s="39">
        <f t="shared" si="5"/>
        <v>92</v>
      </c>
      <c r="R17" s="32" t="str">
        <f t="shared" si="6"/>
        <v>Ú R</v>
      </c>
      <c r="S17" s="84" t="s">
        <v>144</v>
      </c>
    </row>
    <row r="18" spans="1:19" ht="19.899999999999999" customHeight="1">
      <c r="A18" s="32" t="s">
        <v>152</v>
      </c>
      <c r="B18" s="32">
        <v>2</v>
      </c>
      <c r="C18" s="73" t="s">
        <v>77</v>
      </c>
      <c r="D18" s="73" t="s">
        <v>40</v>
      </c>
      <c r="E18" s="79" t="s">
        <v>24</v>
      </c>
      <c r="F18" s="79" t="s">
        <v>24</v>
      </c>
      <c r="G18" s="148">
        <v>90</v>
      </c>
      <c r="H18" s="33">
        <v>14</v>
      </c>
      <c r="I18" s="34">
        <v>18</v>
      </c>
      <c r="J18" s="34">
        <v>9</v>
      </c>
      <c r="K18" s="35">
        <v>12</v>
      </c>
      <c r="L18" s="36">
        <f t="shared" si="3"/>
        <v>53</v>
      </c>
      <c r="M18" s="37">
        <v>18</v>
      </c>
      <c r="N18" s="162">
        <v>5</v>
      </c>
      <c r="O18" s="38">
        <v>15.5</v>
      </c>
      <c r="P18" s="39">
        <f t="shared" si="4"/>
        <v>38.5</v>
      </c>
      <c r="Q18" s="39">
        <f t="shared" si="5"/>
        <v>91.5</v>
      </c>
      <c r="R18" s="32" t="str">
        <f t="shared" si="6"/>
        <v>Ú R</v>
      </c>
      <c r="S18" s="78" t="s">
        <v>123</v>
      </c>
    </row>
    <row r="19" spans="1:19" ht="19.5" customHeight="1">
      <c r="A19" s="32" t="s">
        <v>152</v>
      </c>
      <c r="B19" s="32">
        <v>11</v>
      </c>
      <c r="C19" s="78" t="s">
        <v>102</v>
      </c>
      <c r="D19" s="73" t="s">
        <v>103</v>
      </c>
      <c r="E19" s="73" t="s">
        <v>29</v>
      </c>
      <c r="F19" s="73" t="s">
        <v>29</v>
      </c>
      <c r="G19" s="149">
        <v>88.5</v>
      </c>
      <c r="H19" s="33">
        <v>14</v>
      </c>
      <c r="I19" s="34">
        <v>18</v>
      </c>
      <c r="J19" s="34">
        <v>10</v>
      </c>
      <c r="K19" s="35">
        <v>11</v>
      </c>
      <c r="L19" s="36">
        <f t="shared" si="3"/>
        <v>53</v>
      </c>
      <c r="M19" s="37">
        <v>17</v>
      </c>
      <c r="N19" s="162">
        <v>5</v>
      </c>
      <c r="O19" s="38">
        <v>16.5</v>
      </c>
      <c r="P19" s="39">
        <f t="shared" si="4"/>
        <v>38.5</v>
      </c>
      <c r="Q19" s="39">
        <f t="shared" si="5"/>
        <v>91.5</v>
      </c>
      <c r="R19" s="32" t="str">
        <f t="shared" si="6"/>
        <v>Ú R</v>
      </c>
      <c r="S19" s="78" t="s">
        <v>127</v>
      </c>
    </row>
    <row r="20" spans="1:19" ht="19.899999999999999" customHeight="1">
      <c r="A20" s="32">
        <v>12</v>
      </c>
      <c r="B20" s="32">
        <v>23</v>
      </c>
      <c r="C20" s="73" t="s">
        <v>117</v>
      </c>
      <c r="D20" s="73" t="s">
        <v>105</v>
      </c>
      <c r="E20" s="82" t="s">
        <v>26</v>
      </c>
      <c r="F20" s="82" t="s">
        <v>26</v>
      </c>
      <c r="G20" s="149">
        <v>88</v>
      </c>
      <c r="H20" s="33">
        <v>12</v>
      </c>
      <c r="I20" s="34">
        <v>17</v>
      </c>
      <c r="J20" s="34">
        <v>12</v>
      </c>
      <c r="K20" s="35">
        <v>11</v>
      </c>
      <c r="L20" s="36">
        <f t="shared" si="3"/>
        <v>52</v>
      </c>
      <c r="M20" s="37">
        <v>18</v>
      </c>
      <c r="N20" s="162">
        <v>5</v>
      </c>
      <c r="O20" s="38">
        <v>15</v>
      </c>
      <c r="P20" s="39">
        <f t="shared" si="4"/>
        <v>38</v>
      </c>
      <c r="Q20" s="39">
        <f t="shared" si="5"/>
        <v>90</v>
      </c>
      <c r="R20" s="32" t="str">
        <f t="shared" si="6"/>
        <v>Ú R</v>
      </c>
      <c r="S20" s="78" t="s">
        <v>128</v>
      </c>
    </row>
    <row r="21" spans="1:19" ht="19.899999999999999" customHeight="1">
      <c r="A21" s="32">
        <v>13</v>
      </c>
      <c r="B21" s="32">
        <v>30</v>
      </c>
      <c r="C21" s="73" t="s">
        <v>90</v>
      </c>
      <c r="D21" s="73" t="s">
        <v>91</v>
      </c>
      <c r="E21" s="82" t="s">
        <v>27</v>
      </c>
      <c r="F21" s="82" t="s">
        <v>27</v>
      </c>
      <c r="G21" s="150">
        <v>88</v>
      </c>
      <c r="H21" s="33">
        <v>13</v>
      </c>
      <c r="I21" s="34">
        <v>17</v>
      </c>
      <c r="J21" s="34">
        <v>9</v>
      </c>
      <c r="K21" s="35">
        <v>11</v>
      </c>
      <c r="L21" s="36">
        <f t="shared" si="3"/>
        <v>50</v>
      </c>
      <c r="M21" s="37">
        <v>18</v>
      </c>
      <c r="N21" s="162">
        <v>5</v>
      </c>
      <c r="O21" s="38">
        <v>17</v>
      </c>
      <c r="P21" s="39">
        <f t="shared" si="4"/>
        <v>40</v>
      </c>
      <c r="Q21" s="39">
        <f t="shared" si="5"/>
        <v>90</v>
      </c>
      <c r="R21" s="32" t="str">
        <f t="shared" si="6"/>
        <v>Ú R</v>
      </c>
      <c r="S21" s="73" t="s">
        <v>125</v>
      </c>
    </row>
    <row r="22" spans="1:19" ht="19.899999999999999" customHeight="1">
      <c r="A22" s="32">
        <v>14</v>
      </c>
      <c r="B22" s="32">
        <v>20</v>
      </c>
      <c r="C22" s="75" t="s">
        <v>47</v>
      </c>
      <c r="D22" s="75" t="s">
        <v>44</v>
      </c>
      <c r="E22" s="82" t="s">
        <v>45</v>
      </c>
      <c r="F22" s="82" t="s">
        <v>24</v>
      </c>
      <c r="G22" s="149">
        <v>87</v>
      </c>
      <c r="H22" s="33">
        <v>14</v>
      </c>
      <c r="I22" s="34">
        <v>16</v>
      </c>
      <c r="J22" s="34">
        <v>9</v>
      </c>
      <c r="K22" s="35">
        <v>11</v>
      </c>
      <c r="L22" s="36">
        <f t="shared" si="3"/>
        <v>50</v>
      </c>
      <c r="M22" s="37">
        <v>18</v>
      </c>
      <c r="N22" s="162">
        <v>5</v>
      </c>
      <c r="O22" s="38">
        <v>16.5</v>
      </c>
      <c r="P22" s="39">
        <f t="shared" si="4"/>
        <v>39.5</v>
      </c>
      <c r="Q22" s="39">
        <f t="shared" si="5"/>
        <v>89.5</v>
      </c>
      <c r="R22" s="32" t="str">
        <f t="shared" si="6"/>
        <v>Ú R</v>
      </c>
      <c r="S22" s="75" t="s">
        <v>48</v>
      </c>
    </row>
    <row r="23" spans="1:19" ht="19.899999999999999" customHeight="1">
      <c r="A23" s="32">
        <v>15</v>
      </c>
      <c r="B23" s="32">
        <v>31</v>
      </c>
      <c r="C23" s="75" t="s">
        <v>110</v>
      </c>
      <c r="D23" s="75" t="s">
        <v>111</v>
      </c>
      <c r="E23" s="82" t="s">
        <v>112</v>
      </c>
      <c r="F23" s="82" t="s">
        <v>98</v>
      </c>
      <c r="G23" s="149">
        <v>90.5</v>
      </c>
      <c r="H23" s="33">
        <v>11</v>
      </c>
      <c r="I23" s="34">
        <v>15</v>
      </c>
      <c r="J23" s="34">
        <v>10</v>
      </c>
      <c r="K23" s="35">
        <v>13</v>
      </c>
      <c r="L23" s="36">
        <f t="shared" si="3"/>
        <v>49</v>
      </c>
      <c r="M23" s="37">
        <v>18</v>
      </c>
      <c r="N23" s="162">
        <v>5</v>
      </c>
      <c r="O23" s="38">
        <v>17</v>
      </c>
      <c r="P23" s="39">
        <f t="shared" si="4"/>
        <v>40</v>
      </c>
      <c r="Q23" s="39">
        <f t="shared" si="5"/>
        <v>89</v>
      </c>
      <c r="R23" s="32" t="str">
        <f t="shared" si="6"/>
        <v>Ú R</v>
      </c>
      <c r="S23" s="75" t="s">
        <v>150</v>
      </c>
    </row>
    <row r="24" spans="1:19" ht="19.899999999999999" customHeight="1">
      <c r="A24" s="32">
        <v>16</v>
      </c>
      <c r="B24" s="32">
        <v>22</v>
      </c>
      <c r="C24" s="77" t="s">
        <v>92</v>
      </c>
      <c r="D24" s="180" t="s">
        <v>93</v>
      </c>
      <c r="E24" s="82" t="s">
        <v>28</v>
      </c>
      <c r="F24" s="82" t="s">
        <v>28</v>
      </c>
      <c r="G24" s="149">
        <v>84.25</v>
      </c>
      <c r="H24" s="33">
        <v>13</v>
      </c>
      <c r="I24" s="34">
        <v>15</v>
      </c>
      <c r="J24" s="34">
        <v>11</v>
      </c>
      <c r="K24" s="35">
        <v>11.5</v>
      </c>
      <c r="L24" s="36">
        <f t="shared" si="3"/>
        <v>50.5</v>
      </c>
      <c r="M24" s="37">
        <v>18</v>
      </c>
      <c r="N24" s="162">
        <v>5</v>
      </c>
      <c r="O24" s="38">
        <v>14.5</v>
      </c>
      <c r="P24" s="39">
        <f t="shared" si="4"/>
        <v>37.5</v>
      </c>
      <c r="Q24" s="39">
        <f t="shared" si="5"/>
        <v>88</v>
      </c>
      <c r="R24" s="32" t="str">
        <f t="shared" si="6"/>
        <v>Ú R</v>
      </c>
      <c r="S24" s="78" t="s">
        <v>135</v>
      </c>
    </row>
    <row r="25" spans="1:19" ht="19.899999999999999" customHeight="1">
      <c r="A25" s="32">
        <v>17</v>
      </c>
      <c r="B25" s="32">
        <v>7</v>
      </c>
      <c r="C25" s="73" t="s">
        <v>113</v>
      </c>
      <c r="D25" s="74" t="s">
        <v>46</v>
      </c>
      <c r="E25" s="82" t="s">
        <v>98</v>
      </c>
      <c r="F25" s="82" t="s">
        <v>98</v>
      </c>
      <c r="G25" s="149">
        <v>90</v>
      </c>
      <c r="H25" s="33">
        <v>9</v>
      </c>
      <c r="I25" s="34">
        <v>17</v>
      </c>
      <c r="J25" s="34">
        <v>13</v>
      </c>
      <c r="K25" s="35">
        <v>11</v>
      </c>
      <c r="L25" s="36">
        <f t="shared" si="3"/>
        <v>50</v>
      </c>
      <c r="M25" s="37">
        <v>18</v>
      </c>
      <c r="N25" s="162">
        <v>5</v>
      </c>
      <c r="O25" s="38">
        <v>15</v>
      </c>
      <c r="P25" s="39">
        <f t="shared" si="4"/>
        <v>38</v>
      </c>
      <c r="Q25" s="39">
        <f t="shared" si="5"/>
        <v>88</v>
      </c>
      <c r="R25" s="32" t="str">
        <f t="shared" si="6"/>
        <v>Ú R</v>
      </c>
      <c r="S25" s="84" t="s">
        <v>144</v>
      </c>
    </row>
    <row r="26" spans="1:19" ht="19.899999999999999" customHeight="1">
      <c r="A26" s="32">
        <v>18</v>
      </c>
      <c r="B26" s="32">
        <v>15</v>
      </c>
      <c r="C26" s="73" t="s">
        <v>70</v>
      </c>
      <c r="D26" s="74" t="s">
        <v>35</v>
      </c>
      <c r="E26" s="79" t="s">
        <v>20</v>
      </c>
      <c r="F26" s="79" t="s">
        <v>20</v>
      </c>
      <c r="G26" s="148">
        <v>91</v>
      </c>
      <c r="H26" s="33">
        <v>13</v>
      </c>
      <c r="I26" s="34">
        <v>16</v>
      </c>
      <c r="J26" s="34">
        <v>8</v>
      </c>
      <c r="K26" s="35">
        <v>11</v>
      </c>
      <c r="L26" s="36">
        <f t="shared" si="3"/>
        <v>48</v>
      </c>
      <c r="M26" s="37">
        <v>18</v>
      </c>
      <c r="N26" s="162">
        <v>5</v>
      </c>
      <c r="O26" s="38">
        <v>17</v>
      </c>
      <c r="P26" s="39">
        <f t="shared" si="4"/>
        <v>40</v>
      </c>
      <c r="Q26" s="39">
        <f t="shared" si="5"/>
        <v>88</v>
      </c>
      <c r="R26" s="32" t="str">
        <f t="shared" si="6"/>
        <v>Ú R</v>
      </c>
      <c r="S26" s="84" t="s">
        <v>134</v>
      </c>
    </row>
    <row r="27" spans="1:19" ht="19.899999999999999" customHeight="1">
      <c r="A27" s="32">
        <v>19</v>
      </c>
      <c r="B27" s="32">
        <v>4</v>
      </c>
      <c r="C27" s="73" t="s">
        <v>114</v>
      </c>
      <c r="D27" s="76" t="s">
        <v>42</v>
      </c>
      <c r="E27" s="82" t="s">
        <v>98</v>
      </c>
      <c r="F27" s="82" t="s">
        <v>98</v>
      </c>
      <c r="G27" s="149">
        <v>87.5</v>
      </c>
      <c r="H27" s="33">
        <v>15</v>
      </c>
      <c r="I27" s="34">
        <v>16</v>
      </c>
      <c r="J27" s="34">
        <v>7</v>
      </c>
      <c r="K27" s="35">
        <v>13</v>
      </c>
      <c r="L27" s="36">
        <f t="shared" si="3"/>
        <v>51</v>
      </c>
      <c r="M27" s="37">
        <v>17</v>
      </c>
      <c r="N27" s="162">
        <v>5</v>
      </c>
      <c r="O27" s="38">
        <v>14.5</v>
      </c>
      <c r="P27" s="39">
        <f t="shared" si="4"/>
        <v>36.5</v>
      </c>
      <c r="Q27" s="39">
        <f t="shared" si="5"/>
        <v>87.5</v>
      </c>
      <c r="R27" s="32" t="str">
        <f t="shared" si="6"/>
        <v>Ú R</v>
      </c>
      <c r="S27" s="78" t="s">
        <v>130</v>
      </c>
    </row>
    <row r="28" spans="1:19" ht="19.899999999999999" customHeight="1">
      <c r="A28" s="32">
        <v>20</v>
      </c>
      <c r="B28" s="32">
        <v>12</v>
      </c>
      <c r="C28" s="77" t="s">
        <v>104</v>
      </c>
      <c r="D28" s="85" t="s">
        <v>105</v>
      </c>
      <c r="E28" s="82" t="s">
        <v>41</v>
      </c>
      <c r="F28" s="82" t="s">
        <v>26</v>
      </c>
      <c r="G28" s="149">
        <v>94.75</v>
      </c>
      <c r="H28" s="33">
        <v>12.5</v>
      </c>
      <c r="I28" s="34">
        <v>18</v>
      </c>
      <c r="J28" s="34">
        <v>5</v>
      </c>
      <c r="K28" s="35">
        <v>12</v>
      </c>
      <c r="L28" s="36">
        <f t="shared" si="3"/>
        <v>47.5</v>
      </c>
      <c r="M28" s="37">
        <v>18</v>
      </c>
      <c r="N28" s="162">
        <v>5</v>
      </c>
      <c r="O28" s="38">
        <v>13</v>
      </c>
      <c r="P28" s="39">
        <f t="shared" si="4"/>
        <v>36</v>
      </c>
      <c r="Q28" s="39">
        <f t="shared" si="5"/>
        <v>83.5</v>
      </c>
      <c r="R28" s="32" t="str">
        <f t="shared" si="6"/>
        <v>Ú R</v>
      </c>
      <c r="S28" s="143" t="s">
        <v>128</v>
      </c>
    </row>
    <row r="29" spans="1:19" ht="19.899999999999999" customHeight="1">
      <c r="A29" s="32">
        <v>21</v>
      </c>
      <c r="B29" s="32">
        <v>16</v>
      </c>
      <c r="C29" s="75" t="s">
        <v>109</v>
      </c>
      <c r="D29" s="75" t="s">
        <v>35</v>
      </c>
      <c r="E29" s="82" t="s">
        <v>20</v>
      </c>
      <c r="F29" s="82" t="s">
        <v>20</v>
      </c>
      <c r="G29" s="149">
        <v>89</v>
      </c>
      <c r="H29" s="33">
        <v>13</v>
      </c>
      <c r="I29" s="34">
        <v>14</v>
      </c>
      <c r="J29" s="34">
        <v>7</v>
      </c>
      <c r="K29" s="35">
        <v>11</v>
      </c>
      <c r="L29" s="36">
        <f t="shared" si="3"/>
        <v>45</v>
      </c>
      <c r="M29" s="37">
        <v>18</v>
      </c>
      <c r="N29" s="162">
        <v>5</v>
      </c>
      <c r="O29" s="38">
        <v>15</v>
      </c>
      <c r="P29" s="39">
        <f t="shared" si="4"/>
        <v>38</v>
      </c>
      <c r="Q29" s="39">
        <f t="shared" si="5"/>
        <v>83</v>
      </c>
      <c r="R29" s="32" t="str">
        <f t="shared" si="6"/>
        <v>Ú R</v>
      </c>
      <c r="S29" s="187" t="s">
        <v>134</v>
      </c>
    </row>
    <row r="30" spans="1:19" ht="19.899999999999999" customHeight="1">
      <c r="A30" s="32">
        <v>22</v>
      </c>
      <c r="B30" s="32">
        <v>17</v>
      </c>
      <c r="C30" s="75" t="s">
        <v>137</v>
      </c>
      <c r="D30" s="181" t="s">
        <v>138</v>
      </c>
      <c r="E30" s="82" t="s">
        <v>139</v>
      </c>
      <c r="F30" s="82" t="s">
        <v>29</v>
      </c>
      <c r="G30" s="149">
        <v>86.75</v>
      </c>
      <c r="H30" s="33">
        <v>9</v>
      </c>
      <c r="I30" s="34">
        <v>15</v>
      </c>
      <c r="J30" s="34">
        <v>6.5</v>
      </c>
      <c r="K30" s="35">
        <v>13</v>
      </c>
      <c r="L30" s="36">
        <f t="shared" si="3"/>
        <v>43.5</v>
      </c>
      <c r="M30" s="37">
        <v>18</v>
      </c>
      <c r="N30" s="162">
        <v>5</v>
      </c>
      <c r="O30" s="38">
        <v>16</v>
      </c>
      <c r="P30" s="39">
        <f t="shared" si="4"/>
        <v>39</v>
      </c>
      <c r="Q30" s="39">
        <f t="shared" si="5"/>
        <v>82.5</v>
      </c>
      <c r="R30" s="32" t="str">
        <f t="shared" si="6"/>
        <v>Ú R</v>
      </c>
      <c r="S30" s="188" t="s">
        <v>140</v>
      </c>
    </row>
    <row r="31" spans="1:19" ht="19.899999999999999" customHeight="1">
      <c r="A31" s="32">
        <v>23</v>
      </c>
      <c r="B31" s="32">
        <v>29</v>
      </c>
      <c r="C31" s="73" t="s">
        <v>83</v>
      </c>
      <c r="D31" s="73" t="s">
        <v>84</v>
      </c>
      <c r="E31" s="82" t="s">
        <v>25</v>
      </c>
      <c r="F31" s="82" t="s">
        <v>25</v>
      </c>
      <c r="G31" s="149">
        <v>85.5</v>
      </c>
      <c r="H31" s="33">
        <v>6</v>
      </c>
      <c r="I31" s="34">
        <v>16</v>
      </c>
      <c r="J31" s="34">
        <v>10</v>
      </c>
      <c r="K31" s="35">
        <v>11</v>
      </c>
      <c r="L31" s="36">
        <f t="shared" si="3"/>
        <v>43</v>
      </c>
      <c r="M31" s="37">
        <v>18</v>
      </c>
      <c r="N31" s="162">
        <v>5</v>
      </c>
      <c r="O31" s="38">
        <v>14.5</v>
      </c>
      <c r="P31" s="39">
        <f t="shared" si="4"/>
        <v>37.5</v>
      </c>
      <c r="Q31" s="39">
        <f t="shared" si="5"/>
        <v>80.5</v>
      </c>
      <c r="R31" s="32" t="str">
        <f t="shared" si="6"/>
        <v>Ú R</v>
      </c>
      <c r="S31" s="179" t="s">
        <v>149</v>
      </c>
    </row>
    <row r="32" spans="1:19" ht="19.899999999999999" customHeight="1">
      <c r="A32" s="32">
        <v>24</v>
      </c>
      <c r="B32" s="32">
        <v>21</v>
      </c>
      <c r="C32" s="77" t="s">
        <v>115</v>
      </c>
      <c r="D32" s="85" t="s">
        <v>116</v>
      </c>
      <c r="E32" s="183" t="s">
        <v>26</v>
      </c>
      <c r="F32" s="183" t="s">
        <v>26</v>
      </c>
      <c r="G32" s="186">
        <v>91</v>
      </c>
      <c r="H32" s="33">
        <v>14</v>
      </c>
      <c r="I32" s="34">
        <v>16</v>
      </c>
      <c r="J32" s="34">
        <v>2</v>
      </c>
      <c r="K32" s="35">
        <v>11</v>
      </c>
      <c r="L32" s="36">
        <f t="shared" si="3"/>
        <v>43</v>
      </c>
      <c r="M32" s="37">
        <v>17</v>
      </c>
      <c r="N32" s="162">
        <v>5</v>
      </c>
      <c r="O32" s="38">
        <v>14.5</v>
      </c>
      <c r="P32" s="39">
        <f t="shared" si="4"/>
        <v>36.5</v>
      </c>
      <c r="Q32" s="39">
        <f t="shared" si="5"/>
        <v>79.5</v>
      </c>
      <c r="R32" s="32" t="str">
        <f t="shared" si="6"/>
        <v>Ú R</v>
      </c>
      <c r="S32" s="144" t="s">
        <v>131</v>
      </c>
    </row>
    <row r="33" spans="1:19" ht="19.899999999999999" customHeight="1">
      <c r="A33" s="32">
        <v>25</v>
      </c>
      <c r="B33" s="32">
        <v>10</v>
      </c>
      <c r="C33" s="75" t="s">
        <v>71</v>
      </c>
      <c r="D33" s="75" t="s">
        <v>72</v>
      </c>
      <c r="E33" s="82" t="s">
        <v>23</v>
      </c>
      <c r="F33" s="82" t="s">
        <v>22</v>
      </c>
      <c r="G33" s="149">
        <v>92.5</v>
      </c>
      <c r="H33" s="33">
        <v>7</v>
      </c>
      <c r="I33" s="34">
        <v>17</v>
      </c>
      <c r="J33" s="34">
        <v>5</v>
      </c>
      <c r="K33" s="35">
        <v>13</v>
      </c>
      <c r="L33" s="36">
        <f t="shared" si="3"/>
        <v>42</v>
      </c>
      <c r="M33" s="37">
        <v>17</v>
      </c>
      <c r="N33" s="162">
        <v>5</v>
      </c>
      <c r="O33" s="38">
        <v>15</v>
      </c>
      <c r="P33" s="39">
        <f t="shared" si="4"/>
        <v>37</v>
      </c>
      <c r="Q33" s="39">
        <f t="shared" si="5"/>
        <v>79</v>
      </c>
      <c r="R33" s="32" t="str">
        <f t="shared" si="6"/>
        <v>Ú R</v>
      </c>
      <c r="S33" s="75" t="s">
        <v>120</v>
      </c>
    </row>
    <row r="34" spans="1:19" ht="19.899999999999999" customHeight="1">
      <c r="A34" s="32">
        <v>26</v>
      </c>
      <c r="B34" s="32">
        <v>5</v>
      </c>
      <c r="C34" s="75" t="s">
        <v>94</v>
      </c>
      <c r="D34" s="75" t="s">
        <v>43</v>
      </c>
      <c r="E34" s="82" t="s">
        <v>28</v>
      </c>
      <c r="F34" s="82" t="s">
        <v>28</v>
      </c>
      <c r="G34" s="149">
        <v>84</v>
      </c>
      <c r="H34" s="33">
        <v>12</v>
      </c>
      <c r="I34" s="34">
        <v>13</v>
      </c>
      <c r="J34" s="34">
        <v>5</v>
      </c>
      <c r="K34" s="35">
        <v>11</v>
      </c>
      <c r="L34" s="36">
        <f t="shared" si="3"/>
        <v>41</v>
      </c>
      <c r="M34" s="37">
        <v>18</v>
      </c>
      <c r="N34" s="162">
        <v>5</v>
      </c>
      <c r="O34" s="38">
        <v>14</v>
      </c>
      <c r="P34" s="39">
        <f t="shared" si="4"/>
        <v>37</v>
      </c>
      <c r="Q34" s="39">
        <f t="shared" si="5"/>
        <v>78</v>
      </c>
      <c r="R34" s="32" t="str">
        <f t="shared" si="6"/>
        <v>Ú R</v>
      </c>
      <c r="S34" s="75" t="s">
        <v>136</v>
      </c>
    </row>
    <row r="35" spans="1:19" ht="19.899999999999999" customHeight="1">
      <c r="A35" s="32">
        <v>27</v>
      </c>
      <c r="B35" s="32">
        <v>27</v>
      </c>
      <c r="C35" s="73" t="s">
        <v>118</v>
      </c>
      <c r="D35" s="73" t="s">
        <v>119</v>
      </c>
      <c r="E35" s="75" t="s">
        <v>24</v>
      </c>
      <c r="F35" s="75" t="s">
        <v>24</v>
      </c>
      <c r="G35" s="150">
        <v>88</v>
      </c>
      <c r="H35" s="33">
        <v>8</v>
      </c>
      <c r="I35" s="34">
        <v>14</v>
      </c>
      <c r="J35" s="34">
        <v>7</v>
      </c>
      <c r="K35" s="35">
        <v>11</v>
      </c>
      <c r="L35" s="36">
        <f t="shared" si="3"/>
        <v>40</v>
      </c>
      <c r="M35" s="37">
        <v>18</v>
      </c>
      <c r="N35" s="162">
        <v>5</v>
      </c>
      <c r="O35" s="38">
        <v>15</v>
      </c>
      <c r="P35" s="39">
        <f t="shared" si="4"/>
        <v>38</v>
      </c>
      <c r="Q35" s="39">
        <f t="shared" si="5"/>
        <v>78</v>
      </c>
      <c r="R35" s="32" t="str">
        <f t="shared" si="6"/>
        <v>Ú R</v>
      </c>
      <c r="S35" s="78" t="s">
        <v>132</v>
      </c>
    </row>
    <row r="36" spans="1:19" ht="19.899999999999999" customHeight="1">
      <c r="A36" s="32">
        <v>28</v>
      </c>
      <c r="B36" s="32">
        <v>3</v>
      </c>
      <c r="C36" s="78" t="s">
        <v>88</v>
      </c>
      <c r="D36" s="73" t="s">
        <v>38</v>
      </c>
      <c r="E36" s="79" t="s">
        <v>39</v>
      </c>
      <c r="F36" s="79" t="s">
        <v>30</v>
      </c>
      <c r="G36" s="148">
        <v>87.5</v>
      </c>
      <c r="H36" s="33">
        <v>7</v>
      </c>
      <c r="I36" s="34">
        <v>11</v>
      </c>
      <c r="J36" s="34">
        <v>4</v>
      </c>
      <c r="K36" s="35">
        <v>11</v>
      </c>
      <c r="L36" s="36">
        <f t="shared" si="3"/>
        <v>33</v>
      </c>
      <c r="M36" s="37">
        <v>18</v>
      </c>
      <c r="N36" s="162">
        <v>5</v>
      </c>
      <c r="O36" s="38">
        <v>17</v>
      </c>
      <c r="P36" s="39">
        <f t="shared" si="4"/>
        <v>40</v>
      </c>
      <c r="Q36" s="39">
        <f t="shared" si="5"/>
        <v>73</v>
      </c>
      <c r="R36" s="32" t="str">
        <f t="shared" si="6"/>
        <v>Ú R</v>
      </c>
      <c r="S36" s="73" t="s">
        <v>124</v>
      </c>
    </row>
    <row r="37" spans="1:19" ht="19.899999999999999" customHeight="1">
      <c r="A37" s="32">
        <v>29</v>
      </c>
      <c r="B37" s="32">
        <v>8</v>
      </c>
      <c r="C37" s="73" t="s">
        <v>85</v>
      </c>
      <c r="D37" s="73" t="s">
        <v>86</v>
      </c>
      <c r="E37" s="82" t="s">
        <v>25</v>
      </c>
      <c r="F37" s="82" t="s">
        <v>25</v>
      </c>
      <c r="G37" s="150">
        <v>79.5</v>
      </c>
      <c r="H37" s="33">
        <v>11</v>
      </c>
      <c r="I37" s="34">
        <v>12</v>
      </c>
      <c r="J37" s="34">
        <v>0</v>
      </c>
      <c r="K37" s="35">
        <v>11</v>
      </c>
      <c r="L37" s="36">
        <f t="shared" si="3"/>
        <v>34</v>
      </c>
      <c r="M37" s="37">
        <v>18</v>
      </c>
      <c r="N37" s="162">
        <v>5</v>
      </c>
      <c r="O37" s="38">
        <v>15</v>
      </c>
      <c r="P37" s="39">
        <f t="shared" si="4"/>
        <v>38</v>
      </c>
      <c r="Q37" s="39">
        <f t="shared" si="5"/>
        <v>72</v>
      </c>
      <c r="R37" s="32" t="str">
        <f t="shared" si="6"/>
        <v>Ú R</v>
      </c>
      <c r="S37" s="84" t="s">
        <v>145</v>
      </c>
    </row>
    <row r="38" spans="1:19" ht="19.899999999999999" customHeight="1">
      <c r="A38" s="32">
        <v>30</v>
      </c>
      <c r="B38" s="32">
        <v>13</v>
      </c>
      <c r="C38" s="78" t="s">
        <v>78</v>
      </c>
      <c r="D38" s="78" t="s">
        <v>79</v>
      </c>
      <c r="E38" s="79" t="s">
        <v>31</v>
      </c>
      <c r="F38" s="79" t="s">
        <v>31</v>
      </c>
      <c r="G38" s="151">
        <v>78.5</v>
      </c>
      <c r="H38" s="33">
        <v>8</v>
      </c>
      <c r="I38" s="34">
        <v>15</v>
      </c>
      <c r="J38" s="34">
        <v>1.5</v>
      </c>
      <c r="K38" s="35">
        <v>7</v>
      </c>
      <c r="L38" s="36">
        <f t="shared" si="3"/>
        <v>31.5</v>
      </c>
      <c r="M38" s="37">
        <v>17</v>
      </c>
      <c r="N38" s="162">
        <v>5</v>
      </c>
      <c r="O38" s="38">
        <v>13</v>
      </c>
      <c r="P38" s="39">
        <f t="shared" si="4"/>
        <v>35</v>
      </c>
      <c r="Q38" s="39">
        <f t="shared" si="5"/>
        <v>66.5</v>
      </c>
      <c r="R38" s="32" t="str">
        <f t="shared" si="6"/>
        <v>Ú R</v>
      </c>
      <c r="S38" s="84" t="s">
        <v>147</v>
      </c>
    </row>
    <row r="39" spans="1:19" ht="19.899999999999999" customHeight="1">
      <c r="A39" s="32">
        <v>31</v>
      </c>
      <c r="B39" s="32">
        <v>9</v>
      </c>
      <c r="C39" s="78" t="s">
        <v>80</v>
      </c>
      <c r="D39" s="73" t="s">
        <v>81</v>
      </c>
      <c r="E39" s="79" t="s">
        <v>82</v>
      </c>
      <c r="F39" s="79" t="s">
        <v>31</v>
      </c>
      <c r="G39" s="148">
        <v>77.5</v>
      </c>
      <c r="H39" s="33">
        <v>5.5</v>
      </c>
      <c r="I39" s="34">
        <v>14</v>
      </c>
      <c r="J39" s="34">
        <v>3</v>
      </c>
      <c r="K39" s="35">
        <v>4.5</v>
      </c>
      <c r="L39" s="36">
        <f t="shared" si="3"/>
        <v>27</v>
      </c>
      <c r="M39" s="37">
        <v>18</v>
      </c>
      <c r="N39" s="162">
        <v>5</v>
      </c>
      <c r="O39" s="38">
        <v>15</v>
      </c>
      <c r="P39" s="39">
        <f t="shared" si="4"/>
        <v>38</v>
      </c>
      <c r="Q39" s="39">
        <f t="shared" si="5"/>
        <v>65</v>
      </c>
      <c r="R39" s="32" t="str">
        <f t="shared" si="6"/>
        <v>Ú R</v>
      </c>
      <c r="S39" s="84" t="s">
        <v>146</v>
      </c>
    </row>
    <row r="40" spans="1:19" ht="19.899999999999999" customHeight="1" thickBot="1">
      <c r="A40" s="32">
        <v>32</v>
      </c>
      <c r="B40" s="32">
        <v>26</v>
      </c>
      <c r="C40" s="75" t="s">
        <v>95</v>
      </c>
      <c r="D40" s="75" t="s">
        <v>96</v>
      </c>
      <c r="E40" s="79" t="s">
        <v>21</v>
      </c>
      <c r="F40" s="79" t="s">
        <v>21</v>
      </c>
      <c r="G40" s="151">
        <v>77.75</v>
      </c>
      <c r="H40" s="33">
        <v>4</v>
      </c>
      <c r="I40" s="34">
        <v>12.5</v>
      </c>
      <c r="J40" s="34">
        <v>1</v>
      </c>
      <c r="K40" s="35">
        <v>5</v>
      </c>
      <c r="L40" s="36">
        <f t="shared" si="3"/>
        <v>22.5</v>
      </c>
      <c r="M40" s="37">
        <v>18</v>
      </c>
      <c r="N40" s="162">
        <v>5</v>
      </c>
      <c r="O40" s="38">
        <v>15.5</v>
      </c>
      <c r="P40" s="39">
        <f t="shared" si="4"/>
        <v>38.5</v>
      </c>
      <c r="Q40" s="39">
        <f t="shared" si="5"/>
        <v>61</v>
      </c>
      <c r="R40" s="32" t="str">
        <f t="shared" si="6"/>
        <v>Ú R</v>
      </c>
      <c r="S40" s="84" t="s">
        <v>148</v>
      </c>
    </row>
    <row r="41" spans="1:19" ht="19.899999999999999" customHeight="1">
      <c r="A41" s="8"/>
      <c r="B41" s="8"/>
      <c r="C41" s="8"/>
      <c r="D41" s="49" t="s">
        <v>17</v>
      </c>
      <c r="E41" s="223"/>
      <c r="F41" s="224"/>
      <c r="G41" s="65">
        <f t="shared" ref="G41:Q41" si="7">AVERAGE(G9:G40)</f>
        <v>88.5859375</v>
      </c>
      <c r="H41" s="50">
        <f t="shared" si="7"/>
        <v>11.59375</v>
      </c>
      <c r="I41" s="51">
        <f t="shared" si="7"/>
        <v>15.921875</v>
      </c>
      <c r="J41" s="51">
        <f t="shared" si="7"/>
        <v>7.890625</v>
      </c>
      <c r="K41" s="51">
        <f t="shared" si="7"/>
        <v>11.25</v>
      </c>
      <c r="L41" s="52">
        <f t="shared" si="7"/>
        <v>46.65625</v>
      </c>
      <c r="M41" s="50">
        <f t="shared" si="7"/>
        <v>17.71875</v>
      </c>
      <c r="N41" s="50">
        <f t="shared" si="7"/>
        <v>5</v>
      </c>
      <c r="O41" s="51">
        <f t="shared" si="7"/>
        <v>15.625</v>
      </c>
      <c r="P41" s="53">
        <f t="shared" si="7"/>
        <v>38.34375</v>
      </c>
      <c r="Q41" s="54">
        <f t="shared" si="7"/>
        <v>85</v>
      </c>
      <c r="R41" s="9"/>
      <c r="S41" s="71"/>
    </row>
    <row r="42" spans="1:19" ht="19.899999999999999" customHeight="1" thickBot="1">
      <c r="D42" s="55" t="s">
        <v>18</v>
      </c>
      <c r="E42" s="221"/>
      <c r="F42" s="222"/>
      <c r="G42" s="66">
        <f>G41</f>
        <v>88.5859375</v>
      </c>
      <c r="H42" s="56">
        <f>H41*100/H8</f>
        <v>77.291666666666671</v>
      </c>
      <c r="I42" s="57">
        <f>I41*100/I8</f>
        <v>88.454861111111114</v>
      </c>
      <c r="J42" s="57">
        <f>J41*100/J8</f>
        <v>56.361607142857146</v>
      </c>
      <c r="K42" s="57">
        <f>AVERAGE(K41*100/K8)</f>
        <v>86.538461538461533</v>
      </c>
      <c r="L42" s="58">
        <f t="shared" ref="L42:Q42" si="8">L41*100/L8</f>
        <v>77.760416666666671</v>
      </c>
      <c r="M42" s="56">
        <f t="shared" si="8"/>
        <v>98.4375</v>
      </c>
      <c r="N42" s="56">
        <f t="shared" si="8"/>
        <v>100</v>
      </c>
      <c r="O42" s="57">
        <f t="shared" si="8"/>
        <v>91.911764705882348</v>
      </c>
      <c r="P42" s="59">
        <f t="shared" si="8"/>
        <v>95.859375</v>
      </c>
      <c r="Q42" s="60">
        <f t="shared" si="8"/>
        <v>85</v>
      </c>
      <c r="R42" s="61"/>
    </row>
    <row r="43" spans="1:19" ht="19.899999999999999" customHeight="1">
      <c r="D43" s="62"/>
      <c r="E43" s="62"/>
      <c r="F43" s="62"/>
      <c r="G43" s="62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1"/>
    </row>
    <row r="44" spans="1:19" ht="19.899999999999999" customHeight="1">
      <c r="C44" s="86" t="s">
        <v>69</v>
      </c>
      <c r="P44" s="61"/>
      <c r="Q44" s="61"/>
      <c r="R44" s="61"/>
      <c r="S44" s="69"/>
    </row>
    <row r="45" spans="1:19" ht="19.899999999999999" customHeight="1">
      <c r="A45" s="61"/>
      <c r="B45" s="61"/>
      <c r="C45" s="137"/>
      <c r="D45" s="64"/>
      <c r="E45" s="64"/>
      <c r="F45" s="64"/>
      <c r="G45" s="64"/>
      <c r="P45" s="226" t="s">
        <v>19</v>
      </c>
      <c r="Q45" s="227"/>
      <c r="R45" s="227"/>
      <c r="S45" s="227"/>
    </row>
    <row r="46" spans="1:19" ht="15">
      <c r="C46" s="68"/>
      <c r="D46" s="68"/>
      <c r="E46" s="68"/>
    </row>
  </sheetData>
  <sortState ref="B9:T40">
    <sortCondition descending="1" ref="Q9:Q40"/>
    <sortCondition descending="1" ref="L9:L40"/>
  </sortState>
  <mergeCells count="16">
    <mergeCell ref="E42:F42"/>
    <mergeCell ref="E41:F41"/>
    <mergeCell ref="R6:R7"/>
    <mergeCell ref="P45:S45"/>
    <mergeCell ref="A1:S1"/>
    <mergeCell ref="A2:S2"/>
    <mergeCell ref="A3:S3"/>
    <mergeCell ref="A6:A8"/>
    <mergeCell ref="B6:B8"/>
    <mergeCell ref="C6:C8"/>
    <mergeCell ref="D6:D8"/>
    <mergeCell ref="F6:F8"/>
    <mergeCell ref="G6:G8"/>
    <mergeCell ref="H6:K6"/>
    <mergeCell ref="M6:O6"/>
    <mergeCell ref="E6:E8"/>
  </mergeCells>
  <phoneticPr fontId="16" type="noConversion"/>
  <pageMargins left="0.75" right="0.75" top="1" bottom="1" header="0.4921259845" footer="0.4921259845"/>
  <pageSetup paperSize="9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Y39"/>
  <sheetViews>
    <sheetView workbookViewId="0">
      <selection activeCell="Y6" sqref="Y6:Y37"/>
    </sheetView>
  </sheetViews>
  <sheetFormatPr defaultRowHeight="12.75"/>
  <cols>
    <col min="2" max="4" width="5.7109375" customWidth="1"/>
    <col min="5" max="5" width="6" customWidth="1"/>
    <col min="6" max="6" width="5.7109375" customWidth="1"/>
    <col min="8" max="15" width="2.7109375" customWidth="1"/>
    <col min="17" max="17" width="6" customWidth="1"/>
    <col min="18" max="20" width="5.7109375" customWidth="1"/>
    <col min="22" max="22" width="7" customWidth="1"/>
    <col min="23" max="24" width="5.7109375" customWidth="1"/>
  </cols>
  <sheetData>
    <row r="2" spans="1:25" ht="13.5" thickBot="1"/>
    <row r="3" spans="1:25" ht="15" customHeight="1" thickBot="1">
      <c r="A3" s="228"/>
      <c r="B3" s="229" t="s">
        <v>49</v>
      </c>
      <c r="C3" s="229"/>
      <c r="D3" s="229"/>
      <c r="E3" s="229"/>
      <c r="F3" s="229"/>
      <c r="G3" s="229"/>
      <c r="H3" s="230" t="s">
        <v>50</v>
      </c>
      <c r="I3" s="231"/>
      <c r="J3" s="231"/>
      <c r="K3" s="231"/>
      <c r="L3" s="231"/>
      <c r="M3" s="231"/>
      <c r="N3" s="231"/>
      <c r="O3" s="231"/>
      <c r="P3" s="232"/>
      <c r="Q3" s="230" t="s">
        <v>51</v>
      </c>
      <c r="R3" s="231"/>
      <c r="S3" s="231"/>
      <c r="T3" s="231"/>
      <c r="U3" s="232"/>
      <c r="V3" s="233" t="s">
        <v>65</v>
      </c>
      <c r="W3" s="234"/>
      <c r="X3" s="234"/>
      <c r="Y3" s="235"/>
    </row>
    <row r="4" spans="1:25" ht="13.5" customHeight="1" thickBot="1">
      <c r="A4" s="228"/>
      <c r="B4" s="87" t="s">
        <v>53</v>
      </c>
      <c r="C4" s="88" t="s">
        <v>54</v>
      </c>
      <c r="D4" s="88" t="s">
        <v>55</v>
      </c>
      <c r="E4" s="88" t="s">
        <v>56</v>
      </c>
      <c r="F4" s="92" t="s">
        <v>57</v>
      </c>
      <c r="G4" s="90" t="s">
        <v>58</v>
      </c>
      <c r="H4" s="91" t="s">
        <v>53</v>
      </c>
      <c r="I4" s="92" t="s">
        <v>54</v>
      </c>
      <c r="J4" s="92" t="s">
        <v>55</v>
      </c>
      <c r="K4" s="92" t="s">
        <v>56</v>
      </c>
      <c r="L4" s="92" t="s">
        <v>57</v>
      </c>
      <c r="M4" s="92" t="s">
        <v>59</v>
      </c>
      <c r="N4" s="92" t="s">
        <v>63</v>
      </c>
      <c r="O4" s="89" t="s">
        <v>64</v>
      </c>
      <c r="P4" s="90" t="s">
        <v>58</v>
      </c>
      <c r="Q4" s="91" t="s">
        <v>53</v>
      </c>
      <c r="R4" s="93" t="s">
        <v>54</v>
      </c>
      <c r="S4" s="93" t="s">
        <v>55</v>
      </c>
      <c r="T4" s="93" t="s">
        <v>56</v>
      </c>
      <c r="U4" s="90" t="s">
        <v>58</v>
      </c>
      <c r="V4" s="117" t="s">
        <v>53</v>
      </c>
      <c r="W4" s="116" t="s">
        <v>54</v>
      </c>
      <c r="X4" s="116" t="s">
        <v>55</v>
      </c>
      <c r="Y4" s="118" t="s">
        <v>58</v>
      </c>
    </row>
    <row r="5" spans="1:25" ht="15" thickBot="1">
      <c r="A5" s="94" t="s">
        <v>60</v>
      </c>
      <c r="B5" s="95">
        <v>6</v>
      </c>
      <c r="C5" s="96">
        <v>3</v>
      </c>
      <c r="D5" s="96">
        <v>2</v>
      </c>
      <c r="E5" s="96">
        <v>2</v>
      </c>
      <c r="F5" s="98">
        <v>2</v>
      </c>
      <c r="G5" s="97">
        <f t="shared" ref="G5:G37" si="0">SUM(B5:F5)</f>
        <v>15</v>
      </c>
      <c r="H5" s="245">
        <v>18</v>
      </c>
      <c r="I5" s="246"/>
      <c r="J5" s="246"/>
      <c r="K5" s="246"/>
      <c r="L5" s="246"/>
      <c r="M5" s="246"/>
      <c r="N5" s="246"/>
      <c r="O5" s="247"/>
      <c r="P5" s="99">
        <f t="shared" ref="P5:P37" si="1">SUM(H5:O5)</f>
        <v>18</v>
      </c>
      <c r="Q5" s="95">
        <v>4</v>
      </c>
      <c r="R5" s="100">
        <v>4</v>
      </c>
      <c r="S5" s="100">
        <v>4</v>
      </c>
      <c r="T5" s="100">
        <v>2</v>
      </c>
      <c r="U5" s="99">
        <f t="shared" ref="U5:U37" si="2">SUM(Q5:T5)</f>
        <v>14</v>
      </c>
      <c r="V5" s="119">
        <v>1</v>
      </c>
      <c r="W5" s="119">
        <v>2</v>
      </c>
      <c r="X5" s="119">
        <v>10</v>
      </c>
      <c r="Y5" s="141">
        <v>13</v>
      </c>
    </row>
    <row r="6" spans="1:25" ht="13.5" thickTop="1">
      <c r="A6" s="102">
        <v>1</v>
      </c>
      <c r="B6" s="121">
        <v>6</v>
      </c>
      <c r="C6" s="122">
        <v>3</v>
      </c>
      <c r="D6" s="122">
        <v>2</v>
      </c>
      <c r="E6" s="122">
        <v>2</v>
      </c>
      <c r="F6" s="122">
        <v>1</v>
      </c>
      <c r="G6" s="103">
        <f t="shared" si="0"/>
        <v>14</v>
      </c>
      <c r="H6" s="236">
        <v>18</v>
      </c>
      <c r="I6" s="237"/>
      <c r="J6" s="237"/>
      <c r="K6" s="237"/>
      <c r="L6" s="237"/>
      <c r="M6" s="237"/>
      <c r="N6" s="237"/>
      <c r="O6" s="238"/>
      <c r="P6" s="103">
        <f t="shared" si="1"/>
        <v>18</v>
      </c>
      <c r="Q6" s="121">
        <v>3</v>
      </c>
      <c r="R6" s="122">
        <v>3</v>
      </c>
      <c r="S6" s="122">
        <v>4</v>
      </c>
      <c r="T6" s="122">
        <v>0</v>
      </c>
      <c r="U6" s="104">
        <f t="shared" si="2"/>
        <v>10</v>
      </c>
      <c r="V6" s="127">
        <v>1</v>
      </c>
      <c r="W6" s="128">
        <v>2</v>
      </c>
      <c r="X6" s="129">
        <v>10</v>
      </c>
      <c r="Y6" s="103">
        <f>SUM(V6:X6)</f>
        <v>13</v>
      </c>
    </row>
    <row r="7" spans="1:25">
      <c r="A7" s="105">
        <v>2</v>
      </c>
      <c r="B7" s="123">
        <v>5</v>
      </c>
      <c r="C7" s="124">
        <v>3</v>
      </c>
      <c r="D7" s="124">
        <v>2</v>
      </c>
      <c r="E7" s="124">
        <v>2</v>
      </c>
      <c r="F7" s="124">
        <v>2</v>
      </c>
      <c r="G7" s="106">
        <f t="shared" si="0"/>
        <v>14</v>
      </c>
      <c r="H7" s="239">
        <v>18</v>
      </c>
      <c r="I7" s="240"/>
      <c r="J7" s="240"/>
      <c r="K7" s="240"/>
      <c r="L7" s="240"/>
      <c r="M7" s="240"/>
      <c r="N7" s="240"/>
      <c r="O7" s="241"/>
      <c r="P7" s="107">
        <f t="shared" si="1"/>
        <v>18</v>
      </c>
      <c r="Q7" s="123">
        <v>0</v>
      </c>
      <c r="R7" s="124">
        <v>3</v>
      </c>
      <c r="S7" s="124">
        <v>4</v>
      </c>
      <c r="T7" s="124">
        <v>2</v>
      </c>
      <c r="U7" s="106">
        <f t="shared" si="2"/>
        <v>9</v>
      </c>
      <c r="V7" s="130">
        <v>1</v>
      </c>
      <c r="W7" s="131">
        <v>2</v>
      </c>
      <c r="X7" s="132">
        <v>9</v>
      </c>
      <c r="Y7" s="106">
        <f>SUM(V7:X7)</f>
        <v>12</v>
      </c>
    </row>
    <row r="8" spans="1:25">
      <c r="A8" s="105">
        <v>3</v>
      </c>
      <c r="B8" s="123">
        <v>2</v>
      </c>
      <c r="C8" s="124">
        <v>2</v>
      </c>
      <c r="D8" s="124">
        <v>0</v>
      </c>
      <c r="E8" s="124">
        <v>2</v>
      </c>
      <c r="F8" s="124">
        <v>1</v>
      </c>
      <c r="G8" s="106">
        <f t="shared" si="0"/>
        <v>7</v>
      </c>
      <c r="H8" s="239">
        <v>11</v>
      </c>
      <c r="I8" s="240"/>
      <c r="J8" s="240"/>
      <c r="K8" s="240"/>
      <c r="L8" s="240"/>
      <c r="M8" s="240"/>
      <c r="N8" s="240"/>
      <c r="O8" s="241"/>
      <c r="P8" s="107">
        <f t="shared" si="1"/>
        <v>11</v>
      </c>
      <c r="Q8" s="123">
        <v>1</v>
      </c>
      <c r="R8" s="124">
        <v>0</v>
      </c>
      <c r="S8" s="124">
        <v>2</v>
      </c>
      <c r="T8" s="124">
        <v>1</v>
      </c>
      <c r="U8" s="106">
        <f t="shared" si="2"/>
        <v>4</v>
      </c>
      <c r="V8" s="130">
        <v>1</v>
      </c>
      <c r="W8" s="131">
        <v>0</v>
      </c>
      <c r="X8" s="132">
        <v>10</v>
      </c>
      <c r="Y8" s="106">
        <f t="shared" ref="Y8:Y36" si="3">SUM(V8:X8)</f>
        <v>11</v>
      </c>
    </row>
    <row r="9" spans="1:25">
      <c r="A9" s="105">
        <v>4</v>
      </c>
      <c r="B9" s="123">
        <v>6</v>
      </c>
      <c r="C9" s="124">
        <v>3</v>
      </c>
      <c r="D9" s="124">
        <v>2</v>
      </c>
      <c r="E9" s="124">
        <v>2</v>
      </c>
      <c r="F9" s="124">
        <v>2</v>
      </c>
      <c r="G9" s="106">
        <f t="shared" si="0"/>
        <v>15</v>
      </c>
      <c r="H9" s="239">
        <v>16</v>
      </c>
      <c r="I9" s="240"/>
      <c r="J9" s="240"/>
      <c r="K9" s="240"/>
      <c r="L9" s="240"/>
      <c r="M9" s="240"/>
      <c r="N9" s="240"/>
      <c r="O9" s="241"/>
      <c r="P9" s="107">
        <f t="shared" si="1"/>
        <v>16</v>
      </c>
      <c r="Q9" s="123">
        <v>3</v>
      </c>
      <c r="R9" s="124">
        <v>0</v>
      </c>
      <c r="S9" s="124">
        <v>2</v>
      </c>
      <c r="T9" s="124">
        <v>2</v>
      </c>
      <c r="U9" s="106">
        <f t="shared" si="2"/>
        <v>7</v>
      </c>
      <c r="V9" s="130">
        <v>1</v>
      </c>
      <c r="W9" s="131">
        <v>2</v>
      </c>
      <c r="X9" s="132">
        <v>10</v>
      </c>
      <c r="Y9" s="106">
        <f t="shared" si="3"/>
        <v>13</v>
      </c>
    </row>
    <row r="10" spans="1:25">
      <c r="A10" s="105">
        <v>5</v>
      </c>
      <c r="B10" s="123">
        <v>4</v>
      </c>
      <c r="C10" s="124">
        <v>3</v>
      </c>
      <c r="D10" s="124">
        <v>2</v>
      </c>
      <c r="E10" s="124">
        <v>2</v>
      </c>
      <c r="F10" s="124">
        <v>1</v>
      </c>
      <c r="G10" s="106">
        <f t="shared" si="0"/>
        <v>12</v>
      </c>
      <c r="H10" s="239">
        <v>13</v>
      </c>
      <c r="I10" s="240"/>
      <c r="J10" s="240"/>
      <c r="K10" s="240"/>
      <c r="L10" s="240"/>
      <c r="M10" s="240"/>
      <c r="N10" s="240"/>
      <c r="O10" s="241"/>
      <c r="P10" s="107">
        <f t="shared" si="1"/>
        <v>13</v>
      </c>
      <c r="Q10" s="123">
        <v>1</v>
      </c>
      <c r="R10" s="124">
        <v>2</v>
      </c>
      <c r="S10" s="124">
        <v>2</v>
      </c>
      <c r="T10" s="124">
        <v>0</v>
      </c>
      <c r="U10" s="106">
        <f t="shared" si="2"/>
        <v>5</v>
      </c>
      <c r="V10" s="130">
        <v>1</v>
      </c>
      <c r="W10" s="131">
        <v>0</v>
      </c>
      <c r="X10" s="132">
        <v>10</v>
      </c>
      <c r="Y10" s="106">
        <f t="shared" si="3"/>
        <v>11</v>
      </c>
    </row>
    <row r="11" spans="1:25">
      <c r="A11" s="105">
        <v>6</v>
      </c>
      <c r="B11" s="123">
        <v>6</v>
      </c>
      <c r="C11" s="124">
        <v>3</v>
      </c>
      <c r="D11" s="124">
        <v>2</v>
      </c>
      <c r="E11" s="124">
        <v>2</v>
      </c>
      <c r="F11" s="124">
        <v>2</v>
      </c>
      <c r="G11" s="106">
        <f t="shared" si="0"/>
        <v>15</v>
      </c>
      <c r="H11" s="239">
        <v>18</v>
      </c>
      <c r="I11" s="240"/>
      <c r="J11" s="240"/>
      <c r="K11" s="240"/>
      <c r="L11" s="240"/>
      <c r="M11" s="240"/>
      <c r="N11" s="240"/>
      <c r="O11" s="241"/>
      <c r="P11" s="107">
        <f t="shared" si="1"/>
        <v>18</v>
      </c>
      <c r="Q11" s="123">
        <v>0</v>
      </c>
      <c r="R11" s="124">
        <v>2</v>
      </c>
      <c r="S11" s="124">
        <v>4</v>
      </c>
      <c r="T11" s="124">
        <v>1</v>
      </c>
      <c r="U11" s="106">
        <f t="shared" si="2"/>
        <v>7</v>
      </c>
      <c r="V11" s="130">
        <v>1</v>
      </c>
      <c r="W11" s="131">
        <v>2</v>
      </c>
      <c r="X11" s="132">
        <v>10</v>
      </c>
      <c r="Y11" s="106">
        <f t="shared" si="3"/>
        <v>13</v>
      </c>
    </row>
    <row r="12" spans="1:25">
      <c r="A12" s="105">
        <v>7</v>
      </c>
      <c r="B12" s="123">
        <v>4</v>
      </c>
      <c r="C12" s="124">
        <v>2</v>
      </c>
      <c r="D12" s="124">
        <v>2</v>
      </c>
      <c r="E12" s="124">
        <v>0</v>
      </c>
      <c r="F12" s="124">
        <v>1</v>
      </c>
      <c r="G12" s="106">
        <f t="shared" si="0"/>
        <v>9</v>
      </c>
      <c r="H12" s="239">
        <v>17</v>
      </c>
      <c r="I12" s="240"/>
      <c r="J12" s="240"/>
      <c r="K12" s="240"/>
      <c r="L12" s="240"/>
      <c r="M12" s="240"/>
      <c r="N12" s="240"/>
      <c r="O12" s="241"/>
      <c r="P12" s="107">
        <f t="shared" si="1"/>
        <v>17</v>
      </c>
      <c r="Q12" s="123">
        <v>4</v>
      </c>
      <c r="R12" s="124">
        <v>4</v>
      </c>
      <c r="S12" s="124">
        <v>4</v>
      </c>
      <c r="T12" s="124">
        <v>1</v>
      </c>
      <c r="U12" s="106">
        <f t="shared" si="2"/>
        <v>13</v>
      </c>
      <c r="V12" s="130">
        <v>1</v>
      </c>
      <c r="W12" s="131">
        <v>0</v>
      </c>
      <c r="X12" s="132">
        <v>10</v>
      </c>
      <c r="Y12" s="106">
        <f t="shared" si="3"/>
        <v>11</v>
      </c>
    </row>
    <row r="13" spans="1:25">
      <c r="A13" s="105">
        <v>8</v>
      </c>
      <c r="B13" s="123">
        <v>6</v>
      </c>
      <c r="C13" s="124">
        <v>3</v>
      </c>
      <c r="D13" s="124">
        <v>0</v>
      </c>
      <c r="E13" s="124">
        <v>0</v>
      </c>
      <c r="F13" s="124">
        <v>2</v>
      </c>
      <c r="G13" s="106">
        <f t="shared" si="0"/>
        <v>11</v>
      </c>
      <c r="H13" s="239">
        <v>12</v>
      </c>
      <c r="I13" s="240"/>
      <c r="J13" s="240"/>
      <c r="K13" s="240"/>
      <c r="L13" s="240"/>
      <c r="M13" s="240"/>
      <c r="N13" s="240"/>
      <c r="O13" s="241"/>
      <c r="P13" s="107">
        <f t="shared" si="1"/>
        <v>12</v>
      </c>
      <c r="Q13" s="123">
        <v>0</v>
      </c>
      <c r="R13" s="124">
        <v>0</v>
      </c>
      <c r="S13" s="124">
        <v>0</v>
      </c>
      <c r="T13" s="124">
        <v>0</v>
      </c>
      <c r="U13" s="106">
        <f t="shared" si="2"/>
        <v>0</v>
      </c>
      <c r="V13" s="130">
        <v>1</v>
      </c>
      <c r="W13" s="131">
        <v>0</v>
      </c>
      <c r="X13" s="132">
        <v>10</v>
      </c>
      <c r="Y13" s="106">
        <f t="shared" si="3"/>
        <v>11</v>
      </c>
    </row>
    <row r="14" spans="1:25">
      <c r="A14" s="105">
        <v>9</v>
      </c>
      <c r="B14" s="123">
        <v>1.5</v>
      </c>
      <c r="C14" s="124">
        <v>0</v>
      </c>
      <c r="D14" s="124">
        <v>0</v>
      </c>
      <c r="E14" s="124">
        <v>2</v>
      </c>
      <c r="F14" s="124">
        <v>2</v>
      </c>
      <c r="G14" s="106">
        <f t="shared" si="0"/>
        <v>5.5</v>
      </c>
      <c r="H14" s="239">
        <v>14</v>
      </c>
      <c r="I14" s="240"/>
      <c r="J14" s="240"/>
      <c r="K14" s="240"/>
      <c r="L14" s="240"/>
      <c r="M14" s="240"/>
      <c r="N14" s="240"/>
      <c r="O14" s="241"/>
      <c r="P14" s="107">
        <f t="shared" si="1"/>
        <v>14</v>
      </c>
      <c r="Q14" s="123">
        <v>1</v>
      </c>
      <c r="R14" s="124">
        <v>0</v>
      </c>
      <c r="S14" s="124">
        <v>2</v>
      </c>
      <c r="T14" s="124">
        <v>0</v>
      </c>
      <c r="U14" s="106">
        <f t="shared" si="2"/>
        <v>3</v>
      </c>
      <c r="V14" s="130">
        <v>1</v>
      </c>
      <c r="W14" s="131">
        <v>0</v>
      </c>
      <c r="X14" s="132">
        <v>3.5</v>
      </c>
      <c r="Y14" s="106">
        <f t="shared" si="3"/>
        <v>4.5</v>
      </c>
    </row>
    <row r="15" spans="1:25">
      <c r="A15" s="105">
        <v>10</v>
      </c>
      <c r="B15" s="123">
        <v>2</v>
      </c>
      <c r="C15" s="124">
        <v>1</v>
      </c>
      <c r="D15" s="124">
        <v>0</v>
      </c>
      <c r="E15" s="124">
        <v>2</v>
      </c>
      <c r="F15" s="124">
        <v>2</v>
      </c>
      <c r="G15" s="106">
        <f t="shared" si="0"/>
        <v>7</v>
      </c>
      <c r="H15" s="239">
        <v>17</v>
      </c>
      <c r="I15" s="240"/>
      <c r="J15" s="240"/>
      <c r="K15" s="240"/>
      <c r="L15" s="240"/>
      <c r="M15" s="240"/>
      <c r="N15" s="240"/>
      <c r="O15" s="241"/>
      <c r="P15" s="107">
        <f t="shared" si="1"/>
        <v>17</v>
      </c>
      <c r="Q15" s="123">
        <v>0</v>
      </c>
      <c r="R15" s="124">
        <v>3</v>
      </c>
      <c r="S15" s="124">
        <v>0</v>
      </c>
      <c r="T15" s="124">
        <v>2</v>
      </c>
      <c r="U15" s="106">
        <f t="shared" si="2"/>
        <v>5</v>
      </c>
      <c r="V15" s="130">
        <v>1</v>
      </c>
      <c r="W15" s="131">
        <v>2</v>
      </c>
      <c r="X15" s="132">
        <v>10</v>
      </c>
      <c r="Y15" s="106">
        <f t="shared" si="3"/>
        <v>13</v>
      </c>
    </row>
    <row r="16" spans="1:25">
      <c r="A16" s="105">
        <v>11</v>
      </c>
      <c r="B16" s="123">
        <v>6</v>
      </c>
      <c r="C16" s="124">
        <v>3</v>
      </c>
      <c r="D16" s="124">
        <v>2</v>
      </c>
      <c r="E16" s="124">
        <v>1</v>
      </c>
      <c r="F16" s="124">
        <v>2</v>
      </c>
      <c r="G16" s="106">
        <f t="shared" si="0"/>
        <v>14</v>
      </c>
      <c r="H16" s="239">
        <v>18</v>
      </c>
      <c r="I16" s="240"/>
      <c r="J16" s="240"/>
      <c r="K16" s="240"/>
      <c r="L16" s="240"/>
      <c r="M16" s="240"/>
      <c r="N16" s="240"/>
      <c r="O16" s="241"/>
      <c r="P16" s="107">
        <f t="shared" si="1"/>
        <v>18</v>
      </c>
      <c r="Q16" s="123">
        <v>3</v>
      </c>
      <c r="R16" s="124">
        <v>3</v>
      </c>
      <c r="S16" s="124">
        <v>4</v>
      </c>
      <c r="T16" s="124">
        <v>0</v>
      </c>
      <c r="U16" s="106">
        <f t="shared" si="2"/>
        <v>10</v>
      </c>
      <c r="V16" s="130">
        <v>1</v>
      </c>
      <c r="W16" s="131">
        <v>0</v>
      </c>
      <c r="X16" s="132">
        <v>10</v>
      </c>
      <c r="Y16" s="106">
        <f t="shared" si="3"/>
        <v>11</v>
      </c>
    </row>
    <row r="17" spans="1:25">
      <c r="A17" s="105">
        <v>12</v>
      </c>
      <c r="B17" s="123">
        <v>6</v>
      </c>
      <c r="C17" s="124">
        <v>3</v>
      </c>
      <c r="D17" s="124">
        <v>0</v>
      </c>
      <c r="E17" s="124">
        <v>2</v>
      </c>
      <c r="F17" s="124">
        <v>1.5</v>
      </c>
      <c r="G17" s="106">
        <f t="shared" si="0"/>
        <v>12.5</v>
      </c>
      <c r="H17" s="239">
        <v>18</v>
      </c>
      <c r="I17" s="240"/>
      <c r="J17" s="240"/>
      <c r="K17" s="240"/>
      <c r="L17" s="240"/>
      <c r="M17" s="240"/>
      <c r="N17" s="240"/>
      <c r="O17" s="241"/>
      <c r="P17" s="107">
        <f t="shared" si="1"/>
        <v>18</v>
      </c>
      <c r="Q17" s="123">
        <v>2</v>
      </c>
      <c r="R17" s="124">
        <v>0</v>
      </c>
      <c r="S17" s="124">
        <v>2</v>
      </c>
      <c r="T17" s="124">
        <v>1</v>
      </c>
      <c r="U17" s="106">
        <f t="shared" si="2"/>
        <v>5</v>
      </c>
      <c r="V17" s="130">
        <v>1</v>
      </c>
      <c r="W17" s="131">
        <v>1</v>
      </c>
      <c r="X17" s="132">
        <v>10</v>
      </c>
      <c r="Y17" s="106">
        <f t="shared" si="3"/>
        <v>12</v>
      </c>
    </row>
    <row r="18" spans="1:25">
      <c r="A18" s="105">
        <v>13</v>
      </c>
      <c r="B18" s="123">
        <v>3</v>
      </c>
      <c r="C18" s="124">
        <v>2</v>
      </c>
      <c r="D18" s="124">
        <v>0</v>
      </c>
      <c r="E18" s="124">
        <v>2</v>
      </c>
      <c r="F18" s="124">
        <v>1</v>
      </c>
      <c r="G18" s="106">
        <f t="shared" si="0"/>
        <v>8</v>
      </c>
      <c r="H18" s="239">
        <v>15</v>
      </c>
      <c r="I18" s="240"/>
      <c r="J18" s="240"/>
      <c r="K18" s="240"/>
      <c r="L18" s="240"/>
      <c r="M18" s="240"/>
      <c r="N18" s="240"/>
      <c r="O18" s="241"/>
      <c r="P18" s="107">
        <f t="shared" si="1"/>
        <v>15</v>
      </c>
      <c r="Q18" s="123">
        <v>0</v>
      </c>
      <c r="R18" s="124">
        <v>1.5</v>
      </c>
      <c r="S18" s="124">
        <v>0</v>
      </c>
      <c r="T18" s="124">
        <v>0</v>
      </c>
      <c r="U18" s="106">
        <f t="shared" si="2"/>
        <v>1.5</v>
      </c>
      <c r="V18" s="130">
        <v>1</v>
      </c>
      <c r="W18" s="131">
        <v>0</v>
      </c>
      <c r="X18" s="132">
        <v>6</v>
      </c>
      <c r="Y18" s="106">
        <f t="shared" si="3"/>
        <v>7</v>
      </c>
    </row>
    <row r="19" spans="1:25">
      <c r="A19" s="105">
        <v>14</v>
      </c>
      <c r="B19" s="123">
        <v>6</v>
      </c>
      <c r="C19" s="124">
        <v>3</v>
      </c>
      <c r="D19" s="124">
        <v>2</v>
      </c>
      <c r="E19" s="124">
        <v>2</v>
      </c>
      <c r="F19" s="124">
        <v>2</v>
      </c>
      <c r="G19" s="106">
        <f t="shared" si="0"/>
        <v>15</v>
      </c>
      <c r="H19" s="239">
        <v>18</v>
      </c>
      <c r="I19" s="240"/>
      <c r="J19" s="240"/>
      <c r="K19" s="240"/>
      <c r="L19" s="240"/>
      <c r="M19" s="240"/>
      <c r="N19" s="240"/>
      <c r="O19" s="241"/>
      <c r="P19" s="107">
        <f t="shared" si="1"/>
        <v>18</v>
      </c>
      <c r="Q19" s="123">
        <v>3</v>
      </c>
      <c r="R19" s="124">
        <v>0</v>
      </c>
      <c r="S19" s="124">
        <v>4</v>
      </c>
      <c r="T19" s="124">
        <v>2</v>
      </c>
      <c r="U19" s="106">
        <f t="shared" si="2"/>
        <v>9</v>
      </c>
      <c r="V19" s="130">
        <v>1</v>
      </c>
      <c r="W19" s="131">
        <v>2</v>
      </c>
      <c r="X19" s="132">
        <v>10</v>
      </c>
      <c r="Y19" s="106">
        <f t="shared" si="3"/>
        <v>13</v>
      </c>
    </row>
    <row r="20" spans="1:25">
      <c r="A20" s="105">
        <v>15</v>
      </c>
      <c r="B20" s="123">
        <v>4</v>
      </c>
      <c r="C20" s="124">
        <v>3</v>
      </c>
      <c r="D20" s="124">
        <v>2</v>
      </c>
      <c r="E20" s="124">
        <v>2</v>
      </c>
      <c r="F20" s="124">
        <v>2</v>
      </c>
      <c r="G20" s="106">
        <f t="shared" si="0"/>
        <v>13</v>
      </c>
      <c r="H20" s="239">
        <v>16</v>
      </c>
      <c r="I20" s="240"/>
      <c r="J20" s="240"/>
      <c r="K20" s="240"/>
      <c r="L20" s="240"/>
      <c r="M20" s="240"/>
      <c r="N20" s="240"/>
      <c r="O20" s="241"/>
      <c r="P20" s="107">
        <f t="shared" si="1"/>
        <v>16</v>
      </c>
      <c r="Q20" s="123">
        <v>2</v>
      </c>
      <c r="R20" s="124">
        <v>0</v>
      </c>
      <c r="S20" s="124">
        <v>4</v>
      </c>
      <c r="T20" s="124">
        <v>2</v>
      </c>
      <c r="U20" s="106">
        <f t="shared" si="2"/>
        <v>8</v>
      </c>
      <c r="V20" s="130">
        <v>1</v>
      </c>
      <c r="W20" s="131">
        <v>0</v>
      </c>
      <c r="X20" s="132">
        <v>10</v>
      </c>
      <c r="Y20" s="106">
        <f t="shared" si="3"/>
        <v>11</v>
      </c>
    </row>
    <row r="21" spans="1:25">
      <c r="A21" s="105">
        <v>16</v>
      </c>
      <c r="B21" s="123">
        <v>6</v>
      </c>
      <c r="C21" s="124">
        <v>3</v>
      </c>
      <c r="D21" s="124">
        <v>0</v>
      </c>
      <c r="E21" s="124">
        <v>2</v>
      </c>
      <c r="F21" s="124">
        <v>2</v>
      </c>
      <c r="G21" s="106">
        <f t="shared" si="0"/>
        <v>13</v>
      </c>
      <c r="H21" s="239">
        <v>14</v>
      </c>
      <c r="I21" s="240"/>
      <c r="J21" s="240"/>
      <c r="K21" s="240"/>
      <c r="L21" s="240"/>
      <c r="M21" s="240"/>
      <c r="N21" s="240"/>
      <c r="O21" s="241"/>
      <c r="P21" s="107">
        <f t="shared" si="1"/>
        <v>14</v>
      </c>
      <c r="Q21" s="123">
        <v>3</v>
      </c>
      <c r="R21" s="124">
        <v>0</v>
      </c>
      <c r="S21" s="124">
        <v>2</v>
      </c>
      <c r="T21" s="124">
        <v>2</v>
      </c>
      <c r="U21" s="106">
        <f t="shared" si="2"/>
        <v>7</v>
      </c>
      <c r="V21" s="130">
        <v>1</v>
      </c>
      <c r="W21" s="131">
        <v>0</v>
      </c>
      <c r="X21" s="132">
        <v>10</v>
      </c>
      <c r="Y21" s="106">
        <f t="shared" si="3"/>
        <v>11</v>
      </c>
    </row>
    <row r="22" spans="1:25">
      <c r="A22" s="105">
        <v>17</v>
      </c>
      <c r="B22" s="123">
        <v>4</v>
      </c>
      <c r="C22" s="124">
        <v>2</v>
      </c>
      <c r="D22" s="124">
        <v>0</v>
      </c>
      <c r="E22" s="124">
        <v>2</v>
      </c>
      <c r="F22" s="124">
        <v>1</v>
      </c>
      <c r="G22" s="106">
        <f t="shared" si="0"/>
        <v>9</v>
      </c>
      <c r="H22" s="239">
        <v>15</v>
      </c>
      <c r="I22" s="240"/>
      <c r="J22" s="240"/>
      <c r="K22" s="240"/>
      <c r="L22" s="240"/>
      <c r="M22" s="240"/>
      <c r="N22" s="240"/>
      <c r="O22" s="241"/>
      <c r="P22" s="107">
        <f t="shared" si="1"/>
        <v>15</v>
      </c>
      <c r="Q22" s="123">
        <v>1</v>
      </c>
      <c r="R22" s="124">
        <v>2.5</v>
      </c>
      <c r="S22" s="124">
        <v>1</v>
      </c>
      <c r="T22" s="124">
        <v>2</v>
      </c>
      <c r="U22" s="106">
        <f t="shared" si="2"/>
        <v>6.5</v>
      </c>
      <c r="V22" s="130">
        <v>1</v>
      </c>
      <c r="W22" s="131">
        <v>2</v>
      </c>
      <c r="X22" s="132">
        <v>10</v>
      </c>
      <c r="Y22" s="106">
        <f t="shared" si="3"/>
        <v>13</v>
      </c>
    </row>
    <row r="23" spans="1:25">
      <c r="A23" s="105">
        <v>18</v>
      </c>
      <c r="B23" s="123">
        <v>4</v>
      </c>
      <c r="C23" s="124">
        <v>3</v>
      </c>
      <c r="D23" s="124">
        <v>2</v>
      </c>
      <c r="E23" s="124">
        <v>2</v>
      </c>
      <c r="F23" s="124">
        <v>1</v>
      </c>
      <c r="G23" s="106">
        <f t="shared" si="0"/>
        <v>12</v>
      </c>
      <c r="H23" s="239">
        <v>18</v>
      </c>
      <c r="I23" s="240"/>
      <c r="J23" s="240"/>
      <c r="K23" s="240"/>
      <c r="L23" s="240"/>
      <c r="M23" s="240"/>
      <c r="N23" s="240"/>
      <c r="O23" s="241"/>
      <c r="P23" s="107">
        <f t="shared" si="1"/>
        <v>18</v>
      </c>
      <c r="Q23" s="123">
        <v>3</v>
      </c>
      <c r="R23" s="124">
        <v>4</v>
      </c>
      <c r="S23" s="124">
        <v>4</v>
      </c>
      <c r="T23" s="124">
        <v>0</v>
      </c>
      <c r="U23" s="106">
        <f t="shared" si="2"/>
        <v>11</v>
      </c>
      <c r="V23" s="130">
        <v>1</v>
      </c>
      <c r="W23" s="131">
        <v>2</v>
      </c>
      <c r="X23" s="132">
        <v>10</v>
      </c>
      <c r="Y23" s="106">
        <f t="shared" si="3"/>
        <v>13</v>
      </c>
    </row>
    <row r="24" spans="1:25">
      <c r="A24" s="105">
        <v>19</v>
      </c>
      <c r="B24" s="123">
        <v>6</v>
      </c>
      <c r="C24" s="124">
        <v>3</v>
      </c>
      <c r="D24" s="124">
        <v>2</v>
      </c>
      <c r="E24" s="124">
        <v>2</v>
      </c>
      <c r="F24" s="124">
        <v>0</v>
      </c>
      <c r="G24" s="106">
        <f t="shared" si="0"/>
        <v>13</v>
      </c>
      <c r="H24" s="239">
        <v>16</v>
      </c>
      <c r="I24" s="240"/>
      <c r="J24" s="240"/>
      <c r="K24" s="240"/>
      <c r="L24" s="240"/>
      <c r="M24" s="240"/>
      <c r="N24" s="240"/>
      <c r="O24" s="241"/>
      <c r="P24" s="107">
        <f t="shared" si="1"/>
        <v>16</v>
      </c>
      <c r="Q24" s="123">
        <v>4</v>
      </c>
      <c r="R24" s="124">
        <v>3</v>
      </c>
      <c r="S24" s="124">
        <v>4</v>
      </c>
      <c r="T24" s="124">
        <v>2</v>
      </c>
      <c r="U24" s="106">
        <f t="shared" si="2"/>
        <v>13</v>
      </c>
      <c r="V24" s="130">
        <v>1</v>
      </c>
      <c r="W24" s="131">
        <v>0</v>
      </c>
      <c r="X24" s="132">
        <v>10</v>
      </c>
      <c r="Y24" s="106">
        <f t="shared" si="3"/>
        <v>11</v>
      </c>
    </row>
    <row r="25" spans="1:25">
      <c r="A25" s="105">
        <v>20</v>
      </c>
      <c r="B25" s="123">
        <v>6</v>
      </c>
      <c r="C25" s="124">
        <v>3</v>
      </c>
      <c r="D25" s="124">
        <v>2</v>
      </c>
      <c r="E25" s="124">
        <v>2</v>
      </c>
      <c r="F25" s="124">
        <v>1</v>
      </c>
      <c r="G25" s="106">
        <f t="shared" si="0"/>
        <v>14</v>
      </c>
      <c r="H25" s="239">
        <v>16</v>
      </c>
      <c r="I25" s="240"/>
      <c r="J25" s="240"/>
      <c r="K25" s="240"/>
      <c r="L25" s="240"/>
      <c r="M25" s="240"/>
      <c r="N25" s="240"/>
      <c r="O25" s="241"/>
      <c r="P25" s="107">
        <f t="shared" si="1"/>
        <v>16</v>
      </c>
      <c r="Q25" s="123">
        <v>2</v>
      </c>
      <c r="R25" s="124">
        <v>3</v>
      </c>
      <c r="S25" s="124">
        <v>2</v>
      </c>
      <c r="T25" s="124">
        <v>2</v>
      </c>
      <c r="U25" s="106">
        <f t="shared" si="2"/>
        <v>9</v>
      </c>
      <c r="V25" s="130">
        <v>1</v>
      </c>
      <c r="W25" s="131">
        <v>0</v>
      </c>
      <c r="X25" s="132">
        <v>10</v>
      </c>
      <c r="Y25" s="106">
        <f t="shared" si="3"/>
        <v>11</v>
      </c>
    </row>
    <row r="26" spans="1:25">
      <c r="A26" s="105">
        <v>21</v>
      </c>
      <c r="B26" s="123">
        <v>6</v>
      </c>
      <c r="C26" s="124">
        <v>3</v>
      </c>
      <c r="D26" s="124">
        <v>2</v>
      </c>
      <c r="E26" s="124">
        <v>2</v>
      </c>
      <c r="F26" s="124">
        <v>1</v>
      </c>
      <c r="G26" s="106">
        <f t="shared" si="0"/>
        <v>14</v>
      </c>
      <c r="H26" s="239">
        <v>16</v>
      </c>
      <c r="I26" s="240"/>
      <c r="J26" s="240"/>
      <c r="K26" s="240"/>
      <c r="L26" s="240"/>
      <c r="M26" s="240"/>
      <c r="N26" s="240"/>
      <c r="O26" s="241"/>
      <c r="P26" s="107">
        <f t="shared" si="1"/>
        <v>16</v>
      </c>
      <c r="Q26" s="123">
        <v>1</v>
      </c>
      <c r="R26" s="124">
        <v>0</v>
      </c>
      <c r="S26" s="124">
        <v>1</v>
      </c>
      <c r="T26" s="124">
        <v>0</v>
      </c>
      <c r="U26" s="106">
        <f t="shared" si="2"/>
        <v>2</v>
      </c>
      <c r="V26" s="130">
        <v>1</v>
      </c>
      <c r="W26" s="131">
        <v>0</v>
      </c>
      <c r="X26" s="132">
        <v>10</v>
      </c>
      <c r="Y26" s="106">
        <f t="shared" si="3"/>
        <v>11</v>
      </c>
    </row>
    <row r="27" spans="1:25">
      <c r="A27" s="105">
        <v>22</v>
      </c>
      <c r="B27" s="123">
        <v>6</v>
      </c>
      <c r="C27" s="124">
        <v>3</v>
      </c>
      <c r="D27" s="124">
        <v>0</v>
      </c>
      <c r="E27" s="124">
        <v>2</v>
      </c>
      <c r="F27" s="124">
        <v>2</v>
      </c>
      <c r="G27" s="106">
        <f t="shared" si="0"/>
        <v>13</v>
      </c>
      <c r="H27" s="239">
        <v>15</v>
      </c>
      <c r="I27" s="240"/>
      <c r="J27" s="240"/>
      <c r="K27" s="240"/>
      <c r="L27" s="240"/>
      <c r="M27" s="240"/>
      <c r="N27" s="240"/>
      <c r="O27" s="241"/>
      <c r="P27" s="107">
        <f t="shared" si="1"/>
        <v>15</v>
      </c>
      <c r="Q27" s="123">
        <v>4</v>
      </c>
      <c r="R27" s="124">
        <v>3</v>
      </c>
      <c r="S27" s="124">
        <v>4</v>
      </c>
      <c r="T27" s="124">
        <v>0</v>
      </c>
      <c r="U27" s="106">
        <f t="shared" si="2"/>
        <v>11</v>
      </c>
      <c r="V27" s="130">
        <v>1</v>
      </c>
      <c r="W27" s="131">
        <v>2</v>
      </c>
      <c r="X27" s="132">
        <v>8.5</v>
      </c>
      <c r="Y27" s="106">
        <f t="shared" si="3"/>
        <v>11.5</v>
      </c>
    </row>
    <row r="28" spans="1:25">
      <c r="A28" s="105">
        <v>23</v>
      </c>
      <c r="B28" s="123">
        <v>6</v>
      </c>
      <c r="C28" s="124">
        <v>3</v>
      </c>
      <c r="D28" s="124">
        <v>0</v>
      </c>
      <c r="E28" s="124">
        <v>2</v>
      </c>
      <c r="F28" s="124">
        <v>1</v>
      </c>
      <c r="G28" s="106">
        <f t="shared" si="0"/>
        <v>12</v>
      </c>
      <c r="H28" s="239">
        <v>17</v>
      </c>
      <c r="I28" s="240"/>
      <c r="J28" s="240"/>
      <c r="K28" s="240"/>
      <c r="L28" s="240"/>
      <c r="M28" s="240"/>
      <c r="N28" s="240"/>
      <c r="O28" s="241"/>
      <c r="P28" s="107">
        <f t="shared" si="1"/>
        <v>17</v>
      </c>
      <c r="Q28" s="123">
        <v>4</v>
      </c>
      <c r="R28" s="124">
        <v>4</v>
      </c>
      <c r="S28" s="124">
        <v>2</v>
      </c>
      <c r="T28" s="124">
        <v>2</v>
      </c>
      <c r="U28" s="106">
        <f t="shared" si="2"/>
        <v>12</v>
      </c>
      <c r="V28" s="130">
        <v>1</v>
      </c>
      <c r="W28" s="131">
        <v>0</v>
      </c>
      <c r="X28" s="132">
        <v>10</v>
      </c>
      <c r="Y28" s="106">
        <f t="shared" si="3"/>
        <v>11</v>
      </c>
    </row>
    <row r="29" spans="1:25">
      <c r="A29" s="105">
        <v>24</v>
      </c>
      <c r="B29" s="123">
        <v>6</v>
      </c>
      <c r="C29" s="124">
        <v>3</v>
      </c>
      <c r="D29" s="124">
        <v>2</v>
      </c>
      <c r="E29" s="124">
        <v>2</v>
      </c>
      <c r="F29" s="124">
        <v>1</v>
      </c>
      <c r="G29" s="106">
        <f t="shared" si="0"/>
        <v>14</v>
      </c>
      <c r="H29" s="239">
        <v>18</v>
      </c>
      <c r="I29" s="240"/>
      <c r="J29" s="240"/>
      <c r="K29" s="240"/>
      <c r="L29" s="240"/>
      <c r="M29" s="240"/>
      <c r="N29" s="240"/>
      <c r="O29" s="241"/>
      <c r="P29" s="107">
        <f t="shared" si="1"/>
        <v>18</v>
      </c>
      <c r="Q29" s="123">
        <v>4</v>
      </c>
      <c r="R29" s="124">
        <v>4</v>
      </c>
      <c r="S29" s="124">
        <v>4</v>
      </c>
      <c r="T29" s="124">
        <v>2</v>
      </c>
      <c r="U29" s="106">
        <f t="shared" si="2"/>
        <v>14</v>
      </c>
      <c r="V29" s="130">
        <v>1</v>
      </c>
      <c r="W29" s="131">
        <v>2</v>
      </c>
      <c r="X29" s="132">
        <v>10</v>
      </c>
      <c r="Y29" s="106">
        <f t="shared" si="3"/>
        <v>13</v>
      </c>
    </row>
    <row r="30" spans="1:25">
      <c r="A30" s="105">
        <v>25</v>
      </c>
      <c r="B30" s="123">
        <v>5</v>
      </c>
      <c r="C30" s="124">
        <v>3</v>
      </c>
      <c r="D30" s="124">
        <v>2</v>
      </c>
      <c r="E30" s="124">
        <v>2</v>
      </c>
      <c r="F30" s="124">
        <v>2</v>
      </c>
      <c r="G30" s="106">
        <f t="shared" si="0"/>
        <v>14</v>
      </c>
      <c r="H30" s="239">
        <v>17</v>
      </c>
      <c r="I30" s="240"/>
      <c r="J30" s="240"/>
      <c r="K30" s="240"/>
      <c r="L30" s="240"/>
      <c r="M30" s="240"/>
      <c r="N30" s="240"/>
      <c r="O30" s="241"/>
      <c r="P30" s="107">
        <f t="shared" si="1"/>
        <v>17</v>
      </c>
      <c r="Q30" s="123">
        <v>4</v>
      </c>
      <c r="R30" s="124">
        <v>4</v>
      </c>
      <c r="S30" s="124">
        <v>2</v>
      </c>
      <c r="T30" s="124">
        <v>1</v>
      </c>
      <c r="U30" s="106">
        <f t="shared" si="2"/>
        <v>11</v>
      </c>
      <c r="V30" s="130">
        <v>1</v>
      </c>
      <c r="W30" s="131">
        <v>1</v>
      </c>
      <c r="X30" s="132">
        <v>10</v>
      </c>
      <c r="Y30" s="106">
        <f t="shared" si="3"/>
        <v>12</v>
      </c>
    </row>
    <row r="31" spans="1:25">
      <c r="A31" s="105">
        <v>26</v>
      </c>
      <c r="B31" s="123">
        <v>2</v>
      </c>
      <c r="C31" s="124">
        <v>2</v>
      </c>
      <c r="D31" s="124">
        <v>0</v>
      </c>
      <c r="E31" s="124">
        <v>0</v>
      </c>
      <c r="F31" s="124">
        <v>0</v>
      </c>
      <c r="G31" s="106">
        <f t="shared" si="0"/>
        <v>4</v>
      </c>
      <c r="H31" s="239">
        <v>12.5</v>
      </c>
      <c r="I31" s="240"/>
      <c r="J31" s="240"/>
      <c r="K31" s="240"/>
      <c r="L31" s="240"/>
      <c r="M31" s="240"/>
      <c r="N31" s="240"/>
      <c r="O31" s="241"/>
      <c r="P31" s="107">
        <f t="shared" si="1"/>
        <v>12.5</v>
      </c>
      <c r="Q31" s="123">
        <v>0</v>
      </c>
      <c r="R31" s="124">
        <v>1</v>
      </c>
      <c r="S31" s="124">
        <v>0</v>
      </c>
      <c r="T31" s="124">
        <v>0</v>
      </c>
      <c r="U31" s="106">
        <f t="shared" si="2"/>
        <v>1</v>
      </c>
      <c r="V31" s="130">
        <v>1</v>
      </c>
      <c r="W31" s="131">
        <v>0</v>
      </c>
      <c r="X31" s="132">
        <v>4</v>
      </c>
      <c r="Y31" s="106">
        <f t="shared" si="3"/>
        <v>5</v>
      </c>
    </row>
    <row r="32" spans="1:25" ht="15" customHeight="1">
      <c r="A32" s="105">
        <v>27</v>
      </c>
      <c r="B32" s="123">
        <v>4</v>
      </c>
      <c r="C32" s="124">
        <v>2</v>
      </c>
      <c r="D32" s="124">
        <v>0</v>
      </c>
      <c r="E32" s="124">
        <v>1</v>
      </c>
      <c r="F32" s="124">
        <v>1</v>
      </c>
      <c r="G32" s="106">
        <f t="shared" si="0"/>
        <v>8</v>
      </c>
      <c r="H32" s="239">
        <v>14</v>
      </c>
      <c r="I32" s="240"/>
      <c r="J32" s="240"/>
      <c r="K32" s="240"/>
      <c r="L32" s="240"/>
      <c r="M32" s="240"/>
      <c r="N32" s="240"/>
      <c r="O32" s="241"/>
      <c r="P32" s="107">
        <f t="shared" si="1"/>
        <v>14</v>
      </c>
      <c r="Q32" s="123">
        <v>1</v>
      </c>
      <c r="R32" s="124">
        <v>3</v>
      </c>
      <c r="S32" s="124">
        <v>2</v>
      </c>
      <c r="T32" s="124">
        <v>1</v>
      </c>
      <c r="U32" s="106">
        <f t="shared" si="2"/>
        <v>7</v>
      </c>
      <c r="V32" s="130">
        <v>1</v>
      </c>
      <c r="W32" s="131">
        <v>0</v>
      </c>
      <c r="X32" s="132">
        <v>10</v>
      </c>
      <c r="Y32" s="106">
        <f t="shared" si="3"/>
        <v>11</v>
      </c>
    </row>
    <row r="33" spans="1:25" ht="15" customHeight="1">
      <c r="A33" s="105">
        <v>28</v>
      </c>
      <c r="B33" s="123">
        <v>6</v>
      </c>
      <c r="C33" s="124">
        <v>3</v>
      </c>
      <c r="D33" s="124">
        <v>2</v>
      </c>
      <c r="E33" s="124">
        <v>2</v>
      </c>
      <c r="F33" s="124">
        <v>2</v>
      </c>
      <c r="G33" s="106">
        <f t="shared" si="0"/>
        <v>15</v>
      </c>
      <c r="H33" s="239">
        <v>16</v>
      </c>
      <c r="I33" s="240"/>
      <c r="J33" s="240"/>
      <c r="K33" s="240"/>
      <c r="L33" s="240"/>
      <c r="M33" s="240"/>
      <c r="N33" s="240"/>
      <c r="O33" s="241"/>
      <c r="P33" s="107">
        <f t="shared" si="1"/>
        <v>16</v>
      </c>
      <c r="Q33" s="123">
        <v>3</v>
      </c>
      <c r="R33" s="124">
        <v>0</v>
      </c>
      <c r="S33" s="124">
        <v>4</v>
      </c>
      <c r="T33" s="124">
        <v>2</v>
      </c>
      <c r="U33" s="106">
        <f t="shared" si="2"/>
        <v>9</v>
      </c>
      <c r="V33" s="130">
        <v>1</v>
      </c>
      <c r="W33" s="131">
        <v>2</v>
      </c>
      <c r="X33" s="132">
        <v>10</v>
      </c>
      <c r="Y33" s="106">
        <f t="shared" si="3"/>
        <v>13</v>
      </c>
    </row>
    <row r="34" spans="1:25" ht="15" customHeight="1">
      <c r="A34" s="105">
        <v>29</v>
      </c>
      <c r="B34" s="123">
        <v>2</v>
      </c>
      <c r="C34" s="124">
        <v>1</v>
      </c>
      <c r="D34" s="124">
        <v>0</v>
      </c>
      <c r="E34" s="124">
        <v>2</v>
      </c>
      <c r="F34" s="124">
        <v>1</v>
      </c>
      <c r="G34" s="106">
        <f t="shared" si="0"/>
        <v>6</v>
      </c>
      <c r="H34" s="239">
        <v>16</v>
      </c>
      <c r="I34" s="240"/>
      <c r="J34" s="240"/>
      <c r="K34" s="240"/>
      <c r="L34" s="240"/>
      <c r="M34" s="240"/>
      <c r="N34" s="240"/>
      <c r="O34" s="241"/>
      <c r="P34" s="107">
        <f t="shared" si="1"/>
        <v>16</v>
      </c>
      <c r="Q34" s="123">
        <v>3</v>
      </c>
      <c r="R34" s="124">
        <v>3</v>
      </c>
      <c r="S34" s="124">
        <v>2</v>
      </c>
      <c r="T34" s="124">
        <v>2</v>
      </c>
      <c r="U34" s="106">
        <f t="shared" si="2"/>
        <v>10</v>
      </c>
      <c r="V34" s="130">
        <v>1</v>
      </c>
      <c r="W34" s="131">
        <v>0</v>
      </c>
      <c r="X34" s="132">
        <v>10</v>
      </c>
      <c r="Y34" s="106">
        <f t="shared" si="3"/>
        <v>11</v>
      </c>
    </row>
    <row r="35" spans="1:25" ht="15" customHeight="1">
      <c r="A35" s="105">
        <v>30</v>
      </c>
      <c r="B35" s="123">
        <v>5</v>
      </c>
      <c r="C35" s="124">
        <v>3</v>
      </c>
      <c r="D35" s="124">
        <v>2</v>
      </c>
      <c r="E35" s="124">
        <v>2</v>
      </c>
      <c r="F35" s="124">
        <v>1</v>
      </c>
      <c r="G35" s="106">
        <f t="shared" si="0"/>
        <v>13</v>
      </c>
      <c r="H35" s="239">
        <v>17</v>
      </c>
      <c r="I35" s="240"/>
      <c r="J35" s="240"/>
      <c r="K35" s="240"/>
      <c r="L35" s="240"/>
      <c r="M35" s="240"/>
      <c r="N35" s="240"/>
      <c r="O35" s="241"/>
      <c r="P35" s="107">
        <f t="shared" si="1"/>
        <v>17</v>
      </c>
      <c r="Q35" s="123">
        <v>3</v>
      </c>
      <c r="R35" s="124">
        <v>4</v>
      </c>
      <c r="S35" s="124">
        <v>1</v>
      </c>
      <c r="T35" s="124">
        <v>1</v>
      </c>
      <c r="U35" s="106">
        <f t="shared" si="2"/>
        <v>9</v>
      </c>
      <c r="V35" s="130">
        <v>1</v>
      </c>
      <c r="W35" s="131">
        <v>0</v>
      </c>
      <c r="X35" s="132">
        <v>10</v>
      </c>
      <c r="Y35" s="106">
        <f t="shared" si="3"/>
        <v>11</v>
      </c>
    </row>
    <row r="36" spans="1:25" ht="15" customHeight="1">
      <c r="A36" s="105">
        <v>31</v>
      </c>
      <c r="B36" s="123">
        <v>4</v>
      </c>
      <c r="C36" s="124">
        <v>2</v>
      </c>
      <c r="D36" s="124">
        <v>2</v>
      </c>
      <c r="E36" s="124">
        <v>1</v>
      </c>
      <c r="F36" s="124">
        <v>2</v>
      </c>
      <c r="G36" s="106">
        <f t="shared" si="0"/>
        <v>11</v>
      </c>
      <c r="H36" s="236">
        <v>15</v>
      </c>
      <c r="I36" s="237"/>
      <c r="J36" s="237"/>
      <c r="K36" s="237"/>
      <c r="L36" s="237"/>
      <c r="M36" s="237"/>
      <c r="N36" s="237"/>
      <c r="O36" s="238"/>
      <c r="P36" s="107">
        <f t="shared" si="1"/>
        <v>15</v>
      </c>
      <c r="Q36" s="123">
        <v>4</v>
      </c>
      <c r="R36" s="124">
        <v>0</v>
      </c>
      <c r="S36" s="124">
        <v>4</v>
      </c>
      <c r="T36" s="124">
        <v>2</v>
      </c>
      <c r="U36" s="106">
        <f t="shared" si="2"/>
        <v>10</v>
      </c>
      <c r="V36" s="130">
        <v>1</v>
      </c>
      <c r="W36" s="131">
        <v>2</v>
      </c>
      <c r="X36" s="132">
        <v>10</v>
      </c>
      <c r="Y36" s="106">
        <f t="shared" si="3"/>
        <v>13</v>
      </c>
    </row>
    <row r="37" spans="1:25" ht="15" customHeight="1" thickBot="1">
      <c r="A37" s="105">
        <v>32</v>
      </c>
      <c r="B37" s="125">
        <v>6</v>
      </c>
      <c r="C37" s="126">
        <v>3</v>
      </c>
      <c r="D37" s="126">
        <v>2</v>
      </c>
      <c r="E37" s="126">
        <v>2</v>
      </c>
      <c r="F37" s="126">
        <v>1</v>
      </c>
      <c r="G37" s="106">
        <f t="shared" si="0"/>
        <v>14</v>
      </c>
      <c r="H37" s="242">
        <v>18</v>
      </c>
      <c r="I37" s="243"/>
      <c r="J37" s="243"/>
      <c r="K37" s="243"/>
      <c r="L37" s="243"/>
      <c r="M37" s="243"/>
      <c r="N37" s="243"/>
      <c r="O37" s="244"/>
      <c r="P37" s="107">
        <f t="shared" si="1"/>
        <v>18</v>
      </c>
      <c r="Q37" s="125">
        <v>4</v>
      </c>
      <c r="R37" s="126">
        <v>3.5</v>
      </c>
      <c r="S37" s="126">
        <v>4</v>
      </c>
      <c r="T37" s="126">
        <v>2</v>
      </c>
      <c r="U37" s="106">
        <f t="shared" si="2"/>
        <v>13.5</v>
      </c>
      <c r="V37" s="133">
        <v>1</v>
      </c>
      <c r="W37" s="134">
        <v>1</v>
      </c>
      <c r="X37" s="135">
        <v>10</v>
      </c>
      <c r="Y37" s="120">
        <f>SUM(V37:X37)</f>
        <v>12</v>
      </c>
    </row>
    <row r="38" spans="1:25" ht="15">
      <c r="A38" s="108" t="s">
        <v>61</v>
      </c>
      <c r="B38" s="165">
        <f t="shared" ref="B38:X38" si="4">AVERAGE(B6:B37)</f>
        <v>4.734375</v>
      </c>
      <c r="C38" s="166">
        <f t="shared" si="4"/>
        <v>2.5625</v>
      </c>
      <c r="D38" s="166">
        <f t="shared" si="4"/>
        <v>1.1875</v>
      </c>
      <c r="E38" s="166">
        <f t="shared" si="4"/>
        <v>1.71875</v>
      </c>
      <c r="F38" s="166">
        <f t="shared" si="4"/>
        <v>1.390625</v>
      </c>
      <c r="G38" s="173">
        <f t="shared" si="4"/>
        <v>11.59375</v>
      </c>
      <c r="H38" s="174"/>
      <c r="I38" s="175"/>
      <c r="J38" s="175"/>
      <c r="K38" s="175"/>
      <c r="L38" s="175"/>
      <c r="M38" s="175"/>
      <c r="N38" s="175"/>
      <c r="O38" s="176"/>
      <c r="P38" s="177">
        <f t="shared" si="4"/>
        <v>15.921875</v>
      </c>
      <c r="Q38" s="165">
        <f t="shared" si="4"/>
        <v>2.21875</v>
      </c>
      <c r="R38" s="166">
        <f t="shared" si="4"/>
        <v>1.984375</v>
      </c>
      <c r="S38" s="166">
        <f t="shared" si="4"/>
        <v>2.53125</v>
      </c>
      <c r="T38" s="166">
        <f t="shared" si="4"/>
        <v>1.15625</v>
      </c>
      <c r="U38" s="167">
        <f t="shared" si="4"/>
        <v>7.890625</v>
      </c>
      <c r="V38" s="165">
        <f t="shared" si="4"/>
        <v>1</v>
      </c>
      <c r="W38" s="165">
        <f t="shared" si="4"/>
        <v>0.84375</v>
      </c>
      <c r="X38" s="165">
        <f t="shared" si="4"/>
        <v>9.40625</v>
      </c>
      <c r="Y38" s="178">
        <f>AVERAGE(Y6:Y37)</f>
        <v>11.25</v>
      </c>
    </row>
    <row r="39" spans="1:25" ht="16.5" thickBot="1">
      <c r="A39" s="109" t="s">
        <v>62</v>
      </c>
      <c r="B39" s="110">
        <f t="shared" ref="B39:G39" si="5">100*B38/B5</f>
        <v>78.90625</v>
      </c>
      <c r="C39" s="111">
        <f t="shared" si="5"/>
        <v>85.416666666666671</v>
      </c>
      <c r="D39" s="111">
        <f t="shared" si="5"/>
        <v>59.375</v>
      </c>
      <c r="E39" s="111">
        <f t="shared" si="5"/>
        <v>85.9375</v>
      </c>
      <c r="F39" s="111">
        <f t="shared" si="5"/>
        <v>69.53125</v>
      </c>
      <c r="G39" s="168">
        <f t="shared" si="5"/>
        <v>77.291666666666671</v>
      </c>
      <c r="H39" s="170"/>
      <c r="I39" s="171"/>
      <c r="J39" s="171"/>
      <c r="K39" s="171"/>
      <c r="L39" s="171"/>
      <c r="M39" s="171"/>
      <c r="N39" s="171"/>
      <c r="O39" s="172"/>
      <c r="P39" s="169">
        <f>100*P38/P5</f>
        <v>88.454861111111114</v>
      </c>
      <c r="Q39" s="111">
        <f>100*Q38/Q5</f>
        <v>55.46875</v>
      </c>
      <c r="R39" s="111">
        <f>100*R38/R5</f>
        <v>49.609375</v>
      </c>
      <c r="S39" s="114">
        <f>AVERAGE(S7:S38)</f>
        <v>2.4853515625</v>
      </c>
      <c r="T39" s="111">
        <f t="shared" ref="T39:V39" si="6">100*T38/T5</f>
        <v>57.8125</v>
      </c>
      <c r="U39" s="112">
        <f t="shared" si="6"/>
        <v>56.361607142857146</v>
      </c>
      <c r="V39" s="110">
        <f t="shared" si="6"/>
        <v>100</v>
      </c>
      <c r="W39" s="110">
        <f t="shared" ref="W39:Y39" si="7">100*W38/W5</f>
        <v>42.1875</v>
      </c>
      <c r="X39" s="110">
        <f t="shared" si="7"/>
        <v>94.0625</v>
      </c>
      <c r="Y39" s="138">
        <f t="shared" si="7"/>
        <v>86.538461538461533</v>
      </c>
    </row>
  </sheetData>
  <mergeCells count="38">
    <mergeCell ref="H36:O36"/>
    <mergeCell ref="H37:O37"/>
    <mergeCell ref="H5:O5"/>
    <mergeCell ref="H31:O31"/>
    <mergeCell ref="H32:O32"/>
    <mergeCell ref="H33:O33"/>
    <mergeCell ref="H34:O34"/>
    <mergeCell ref="H35:O35"/>
    <mergeCell ref="H26:O26"/>
    <mergeCell ref="H27:O27"/>
    <mergeCell ref="H28:O28"/>
    <mergeCell ref="H29:O29"/>
    <mergeCell ref="H30:O30"/>
    <mergeCell ref="H21:O21"/>
    <mergeCell ref="H22:O22"/>
    <mergeCell ref="H23:O23"/>
    <mergeCell ref="H24:O24"/>
    <mergeCell ref="H25:O25"/>
    <mergeCell ref="H16:O16"/>
    <mergeCell ref="H17:O17"/>
    <mergeCell ref="H18:O18"/>
    <mergeCell ref="H19:O19"/>
    <mergeCell ref="H20:O20"/>
    <mergeCell ref="H11:O11"/>
    <mergeCell ref="H12:O12"/>
    <mergeCell ref="H13:O13"/>
    <mergeCell ref="H14:O14"/>
    <mergeCell ref="H15:O15"/>
    <mergeCell ref="H6:O6"/>
    <mergeCell ref="H7:O7"/>
    <mergeCell ref="H8:O8"/>
    <mergeCell ref="H9:O9"/>
    <mergeCell ref="H10:O10"/>
    <mergeCell ref="A3:A4"/>
    <mergeCell ref="B3:G3"/>
    <mergeCell ref="H3:P3"/>
    <mergeCell ref="Q3:U3"/>
    <mergeCell ref="V3:Y3"/>
  </mergeCells>
  <phoneticPr fontId="16" type="noConversion"/>
  <pageMargins left="3.937007874015748E-2" right="2.204724409448819" top="0.15748031496062992" bottom="0.15748031496062992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9"/>
  <sheetViews>
    <sheetView topLeftCell="A22" workbookViewId="0">
      <selection activeCell="D6" sqref="D6:D37"/>
    </sheetView>
  </sheetViews>
  <sheetFormatPr defaultRowHeight="12.75"/>
  <cols>
    <col min="1" max="1" width="7.140625" customWidth="1"/>
    <col min="2" max="2" width="11.140625" customWidth="1"/>
    <col min="3" max="3" width="13.5703125" customWidth="1"/>
    <col min="5" max="5" width="5.7109375" customWidth="1"/>
  </cols>
  <sheetData>
    <row r="2" spans="1:8" ht="13.5" thickBot="1"/>
    <row r="3" spans="1:8" ht="15" thickBot="1">
      <c r="A3" s="228"/>
      <c r="B3" s="229" t="s">
        <v>51</v>
      </c>
      <c r="C3" s="229"/>
      <c r="D3" s="229"/>
      <c r="E3" s="233" t="s">
        <v>50</v>
      </c>
      <c r="F3" s="235"/>
      <c r="G3" s="147" t="s">
        <v>49</v>
      </c>
      <c r="H3" s="248" t="s">
        <v>52</v>
      </c>
    </row>
    <row r="4" spans="1:8" ht="13.5" thickBot="1">
      <c r="A4" s="228"/>
      <c r="B4" s="87" t="s">
        <v>142</v>
      </c>
      <c r="C4" s="88" t="s">
        <v>143</v>
      </c>
      <c r="D4" s="90" t="s">
        <v>58</v>
      </c>
      <c r="E4" s="91">
        <v>1</v>
      </c>
      <c r="F4" s="90" t="s">
        <v>58</v>
      </c>
      <c r="G4" s="152" t="s">
        <v>141</v>
      </c>
      <c r="H4" s="249"/>
    </row>
    <row r="5" spans="1:8" ht="15" thickBot="1">
      <c r="A5" s="94" t="s">
        <v>60</v>
      </c>
      <c r="B5" s="95">
        <v>6</v>
      </c>
      <c r="C5" s="96">
        <v>11</v>
      </c>
      <c r="D5" s="136">
        <f t="shared" ref="D5:D37" si="0">SUM(B5:C5)</f>
        <v>17</v>
      </c>
      <c r="E5" s="95">
        <v>5</v>
      </c>
      <c r="F5" s="99">
        <f t="shared" ref="F5:F37" si="1">SUM(E5:E5)</f>
        <v>5</v>
      </c>
      <c r="G5" s="158">
        <v>18</v>
      </c>
      <c r="H5" s="101">
        <f>D5+F5+G5</f>
        <v>40</v>
      </c>
    </row>
    <row r="6" spans="1:8" ht="20.100000000000001" customHeight="1" thickTop="1">
      <c r="A6" s="102">
        <v>1</v>
      </c>
      <c r="B6" s="121">
        <v>6</v>
      </c>
      <c r="C6" s="122">
        <v>11</v>
      </c>
      <c r="D6" s="103">
        <f t="shared" si="0"/>
        <v>17</v>
      </c>
      <c r="E6" s="121">
        <v>5</v>
      </c>
      <c r="F6" s="103">
        <f t="shared" si="1"/>
        <v>5</v>
      </c>
      <c r="G6" s="156">
        <v>18</v>
      </c>
      <c r="H6" s="157">
        <f>D6+F6+G6</f>
        <v>40</v>
      </c>
    </row>
    <row r="7" spans="1:8" ht="20.100000000000001" customHeight="1">
      <c r="A7" s="105">
        <v>2</v>
      </c>
      <c r="B7" s="123">
        <v>4.5</v>
      </c>
      <c r="C7" s="124">
        <v>11</v>
      </c>
      <c r="D7" s="106">
        <f t="shared" si="0"/>
        <v>15.5</v>
      </c>
      <c r="E7" s="123">
        <v>5</v>
      </c>
      <c r="F7" s="107">
        <f t="shared" si="1"/>
        <v>5</v>
      </c>
      <c r="G7" s="153">
        <v>18</v>
      </c>
      <c r="H7" s="155">
        <f t="shared" ref="H7:H37" si="2">D7+F7+G7</f>
        <v>38.5</v>
      </c>
    </row>
    <row r="8" spans="1:8" ht="20.100000000000001" customHeight="1">
      <c r="A8" s="105">
        <v>3</v>
      </c>
      <c r="B8" s="123">
        <v>6</v>
      </c>
      <c r="C8" s="124">
        <v>11</v>
      </c>
      <c r="D8" s="106">
        <f t="shared" si="0"/>
        <v>17</v>
      </c>
      <c r="E8" s="123">
        <v>5</v>
      </c>
      <c r="F8" s="107">
        <f t="shared" si="1"/>
        <v>5</v>
      </c>
      <c r="G8" s="153">
        <v>18</v>
      </c>
      <c r="H8" s="155">
        <f t="shared" si="2"/>
        <v>40</v>
      </c>
    </row>
    <row r="9" spans="1:8" ht="20.100000000000001" customHeight="1">
      <c r="A9" s="105">
        <v>4</v>
      </c>
      <c r="B9" s="123">
        <v>3.5</v>
      </c>
      <c r="C9" s="124">
        <v>11</v>
      </c>
      <c r="D9" s="106">
        <f t="shared" si="0"/>
        <v>14.5</v>
      </c>
      <c r="E9" s="123">
        <v>5</v>
      </c>
      <c r="F9" s="107">
        <f t="shared" si="1"/>
        <v>5</v>
      </c>
      <c r="G9" s="153">
        <v>17</v>
      </c>
      <c r="H9" s="155">
        <f t="shared" si="2"/>
        <v>36.5</v>
      </c>
    </row>
    <row r="10" spans="1:8" ht="20.100000000000001" customHeight="1">
      <c r="A10" s="105">
        <v>5</v>
      </c>
      <c r="B10" s="123">
        <v>3</v>
      </c>
      <c r="C10" s="124">
        <v>11</v>
      </c>
      <c r="D10" s="106">
        <f t="shared" si="0"/>
        <v>14</v>
      </c>
      <c r="E10" s="123">
        <v>5</v>
      </c>
      <c r="F10" s="107">
        <f t="shared" si="1"/>
        <v>5</v>
      </c>
      <c r="G10" s="153">
        <v>18</v>
      </c>
      <c r="H10" s="155">
        <f t="shared" si="2"/>
        <v>37</v>
      </c>
    </row>
    <row r="11" spans="1:8" ht="20.100000000000001" customHeight="1">
      <c r="A11" s="105">
        <v>6</v>
      </c>
      <c r="B11" s="123">
        <v>6</v>
      </c>
      <c r="C11" s="124">
        <v>10.5</v>
      </c>
      <c r="D11" s="106">
        <f t="shared" si="0"/>
        <v>16.5</v>
      </c>
      <c r="E11" s="123">
        <v>5</v>
      </c>
      <c r="F11" s="107">
        <f t="shared" si="1"/>
        <v>5</v>
      </c>
      <c r="G11" s="153">
        <v>18</v>
      </c>
      <c r="H11" s="155">
        <f t="shared" si="2"/>
        <v>39.5</v>
      </c>
    </row>
    <row r="12" spans="1:8" ht="20.100000000000001" customHeight="1">
      <c r="A12" s="105">
        <v>7</v>
      </c>
      <c r="B12" s="123">
        <v>4</v>
      </c>
      <c r="C12" s="124">
        <v>11</v>
      </c>
      <c r="D12" s="106">
        <f t="shared" si="0"/>
        <v>15</v>
      </c>
      <c r="E12" s="123">
        <v>5</v>
      </c>
      <c r="F12" s="107">
        <f t="shared" si="1"/>
        <v>5</v>
      </c>
      <c r="G12" s="153">
        <v>18</v>
      </c>
      <c r="H12" s="155">
        <f t="shared" si="2"/>
        <v>38</v>
      </c>
    </row>
    <row r="13" spans="1:8" ht="20.100000000000001" customHeight="1">
      <c r="A13" s="105">
        <v>8</v>
      </c>
      <c r="B13" s="123">
        <v>4</v>
      </c>
      <c r="C13" s="124">
        <v>11</v>
      </c>
      <c r="D13" s="106">
        <f t="shared" si="0"/>
        <v>15</v>
      </c>
      <c r="E13" s="123">
        <v>5</v>
      </c>
      <c r="F13" s="107">
        <f t="shared" si="1"/>
        <v>5</v>
      </c>
      <c r="G13" s="153">
        <v>18</v>
      </c>
      <c r="H13" s="155">
        <f t="shared" si="2"/>
        <v>38</v>
      </c>
    </row>
    <row r="14" spans="1:8" ht="20.100000000000001" customHeight="1">
      <c r="A14" s="105">
        <v>9</v>
      </c>
      <c r="B14" s="123">
        <v>4</v>
      </c>
      <c r="C14" s="124">
        <v>11</v>
      </c>
      <c r="D14" s="106">
        <f t="shared" si="0"/>
        <v>15</v>
      </c>
      <c r="E14" s="123">
        <v>5</v>
      </c>
      <c r="F14" s="107">
        <f t="shared" si="1"/>
        <v>5</v>
      </c>
      <c r="G14" s="153">
        <v>18</v>
      </c>
      <c r="H14" s="155">
        <f t="shared" si="2"/>
        <v>38</v>
      </c>
    </row>
    <row r="15" spans="1:8" ht="20.100000000000001" customHeight="1">
      <c r="A15" s="105">
        <v>10</v>
      </c>
      <c r="B15" s="123">
        <v>4</v>
      </c>
      <c r="C15" s="124">
        <v>11</v>
      </c>
      <c r="D15" s="106">
        <f t="shared" si="0"/>
        <v>15</v>
      </c>
      <c r="E15" s="123">
        <v>5</v>
      </c>
      <c r="F15" s="107">
        <f t="shared" si="1"/>
        <v>5</v>
      </c>
      <c r="G15" s="153">
        <v>17</v>
      </c>
      <c r="H15" s="155">
        <f t="shared" si="2"/>
        <v>37</v>
      </c>
    </row>
    <row r="16" spans="1:8" ht="20.100000000000001" customHeight="1">
      <c r="A16" s="105">
        <v>11</v>
      </c>
      <c r="B16" s="123">
        <v>5.5</v>
      </c>
      <c r="C16" s="124">
        <v>11</v>
      </c>
      <c r="D16" s="106">
        <f t="shared" si="0"/>
        <v>16.5</v>
      </c>
      <c r="E16" s="123">
        <v>5</v>
      </c>
      <c r="F16" s="107">
        <f t="shared" si="1"/>
        <v>5</v>
      </c>
      <c r="G16" s="153">
        <v>17</v>
      </c>
      <c r="H16" s="155">
        <f t="shared" si="2"/>
        <v>38.5</v>
      </c>
    </row>
    <row r="17" spans="1:8" ht="20.100000000000001" customHeight="1">
      <c r="A17" s="105">
        <v>12</v>
      </c>
      <c r="B17" s="123">
        <v>2</v>
      </c>
      <c r="C17" s="124">
        <v>11</v>
      </c>
      <c r="D17" s="106">
        <f t="shared" si="0"/>
        <v>13</v>
      </c>
      <c r="E17" s="123">
        <v>5</v>
      </c>
      <c r="F17" s="107">
        <f t="shared" si="1"/>
        <v>5</v>
      </c>
      <c r="G17" s="153">
        <v>18</v>
      </c>
      <c r="H17" s="155">
        <f t="shared" si="2"/>
        <v>36</v>
      </c>
    </row>
    <row r="18" spans="1:8" ht="20.100000000000001" customHeight="1">
      <c r="A18" s="105">
        <v>13</v>
      </c>
      <c r="B18" s="123">
        <v>2</v>
      </c>
      <c r="C18" s="124">
        <v>11</v>
      </c>
      <c r="D18" s="106">
        <f t="shared" si="0"/>
        <v>13</v>
      </c>
      <c r="E18" s="123">
        <v>5</v>
      </c>
      <c r="F18" s="107">
        <f t="shared" si="1"/>
        <v>5</v>
      </c>
      <c r="G18" s="153">
        <v>17</v>
      </c>
      <c r="H18" s="155">
        <f t="shared" si="2"/>
        <v>35</v>
      </c>
    </row>
    <row r="19" spans="1:8" ht="20.100000000000001" customHeight="1">
      <c r="A19" s="105">
        <v>14</v>
      </c>
      <c r="B19" s="123">
        <v>6</v>
      </c>
      <c r="C19" s="124">
        <v>10.5</v>
      </c>
      <c r="D19" s="106">
        <f t="shared" si="0"/>
        <v>16.5</v>
      </c>
      <c r="E19" s="123">
        <v>5</v>
      </c>
      <c r="F19" s="107">
        <f t="shared" si="1"/>
        <v>5</v>
      </c>
      <c r="G19" s="153">
        <v>16</v>
      </c>
      <c r="H19" s="155">
        <f t="shared" si="2"/>
        <v>37.5</v>
      </c>
    </row>
    <row r="20" spans="1:8" ht="20.100000000000001" customHeight="1">
      <c r="A20" s="105">
        <v>15</v>
      </c>
      <c r="B20" s="123">
        <v>6</v>
      </c>
      <c r="C20" s="124">
        <v>11</v>
      </c>
      <c r="D20" s="106">
        <f t="shared" si="0"/>
        <v>17</v>
      </c>
      <c r="E20" s="123">
        <v>5</v>
      </c>
      <c r="F20" s="107">
        <f t="shared" si="1"/>
        <v>5</v>
      </c>
      <c r="G20" s="153">
        <v>18</v>
      </c>
      <c r="H20" s="155">
        <f t="shared" si="2"/>
        <v>40</v>
      </c>
    </row>
    <row r="21" spans="1:8" ht="20.100000000000001" customHeight="1">
      <c r="A21" s="105">
        <v>16</v>
      </c>
      <c r="B21" s="123">
        <v>4</v>
      </c>
      <c r="C21" s="124">
        <v>11</v>
      </c>
      <c r="D21" s="106">
        <f t="shared" si="0"/>
        <v>15</v>
      </c>
      <c r="E21" s="123">
        <v>5</v>
      </c>
      <c r="F21" s="107">
        <f t="shared" si="1"/>
        <v>5</v>
      </c>
      <c r="G21" s="153">
        <v>18</v>
      </c>
      <c r="H21" s="155">
        <f t="shared" si="2"/>
        <v>38</v>
      </c>
    </row>
    <row r="22" spans="1:8" ht="20.100000000000001" customHeight="1">
      <c r="A22" s="105">
        <v>17</v>
      </c>
      <c r="B22" s="123">
        <v>5.5</v>
      </c>
      <c r="C22" s="124">
        <v>10.5</v>
      </c>
      <c r="D22" s="106">
        <f t="shared" si="0"/>
        <v>16</v>
      </c>
      <c r="E22" s="123">
        <v>5</v>
      </c>
      <c r="F22" s="107">
        <f t="shared" si="1"/>
        <v>5</v>
      </c>
      <c r="G22" s="153">
        <v>18</v>
      </c>
      <c r="H22" s="155">
        <f t="shared" si="2"/>
        <v>39</v>
      </c>
    </row>
    <row r="23" spans="1:8" ht="20.100000000000001" customHeight="1">
      <c r="A23" s="105">
        <v>18</v>
      </c>
      <c r="B23" s="123">
        <v>6</v>
      </c>
      <c r="C23" s="124">
        <v>11</v>
      </c>
      <c r="D23" s="106">
        <f t="shared" si="0"/>
        <v>17</v>
      </c>
      <c r="E23" s="123">
        <v>5</v>
      </c>
      <c r="F23" s="107">
        <f t="shared" si="1"/>
        <v>5</v>
      </c>
      <c r="G23" s="153">
        <v>17</v>
      </c>
      <c r="H23" s="155">
        <f t="shared" si="2"/>
        <v>39</v>
      </c>
    </row>
    <row r="24" spans="1:8" ht="20.100000000000001" customHeight="1">
      <c r="A24" s="105">
        <v>19</v>
      </c>
      <c r="B24" s="123">
        <v>6</v>
      </c>
      <c r="C24" s="124">
        <v>11</v>
      </c>
      <c r="D24" s="106">
        <f t="shared" si="0"/>
        <v>17</v>
      </c>
      <c r="E24" s="123">
        <v>5</v>
      </c>
      <c r="F24" s="107">
        <f t="shared" si="1"/>
        <v>5</v>
      </c>
      <c r="G24" s="153">
        <v>18</v>
      </c>
      <c r="H24" s="155">
        <f t="shared" si="2"/>
        <v>40</v>
      </c>
    </row>
    <row r="25" spans="1:8" ht="20.100000000000001" customHeight="1">
      <c r="A25" s="105">
        <v>20</v>
      </c>
      <c r="B25" s="123">
        <v>6</v>
      </c>
      <c r="C25" s="124">
        <v>10.5</v>
      </c>
      <c r="D25" s="106">
        <f t="shared" si="0"/>
        <v>16.5</v>
      </c>
      <c r="E25" s="123">
        <v>5</v>
      </c>
      <c r="F25" s="107">
        <f t="shared" si="1"/>
        <v>5</v>
      </c>
      <c r="G25" s="153">
        <v>18</v>
      </c>
      <c r="H25" s="155">
        <f t="shared" si="2"/>
        <v>39.5</v>
      </c>
    </row>
    <row r="26" spans="1:8" ht="20.100000000000001" customHeight="1">
      <c r="A26" s="105">
        <v>21</v>
      </c>
      <c r="B26" s="123">
        <v>4</v>
      </c>
      <c r="C26" s="124">
        <v>10.5</v>
      </c>
      <c r="D26" s="106">
        <f t="shared" si="0"/>
        <v>14.5</v>
      </c>
      <c r="E26" s="123">
        <v>5</v>
      </c>
      <c r="F26" s="107">
        <f t="shared" si="1"/>
        <v>5</v>
      </c>
      <c r="G26" s="153">
        <v>17</v>
      </c>
      <c r="H26" s="155">
        <f t="shared" si="2"/>
        <v>36.5</v>
      </c>
    </row>
    <row r="27" spans="1:8" ht="20.100000000000001" customHeight="1">
      <c r="A27" s="105">
        <v>22</v>
      </c>
      <c r="B27" s="123">
        <v>3.5</v>
      </c>
      <c r="C27" s="124">
        <v>11</v>
      </c>
      <c r="D27" s="106">
        <f t="shared" si="0"/>
        <v>14.5</v>
      </c>
      <c r="E27" s="123">
        <v>5</v>
      </c>
      <c r="F27" s="107">
        <f t="shared" si="1"/>
        <v>5</v>
      </c>
      <c r="G27" s="153">
        <v>18</v>
      </c>
      <c r="H27" s="155">
        <f t="shared" si="2"/>
        <v>37.5</v>
      </c>
    </row>
    <row r="28" spans="1:8" ht="20.100000000000001" customHeight="1">
      <c r="A28" s="105">
        <v>23</v>
      </c>
      <c r="B28" s="123">
        <v>4</v>
      </c>
      <c r="C28" s="124">
        <v>11</v>
      </c>
      <c r="D28" s="106">
        <f t="shared" si="0"/>
        <v>15</v>
      </c>
      <c r="E28" s="123">
        <v>5</v>
      </c>
      <c r="F28" s="107">
        <f t="shared" si="1"/>
        <v>5</v>
      </c>
      <c r="G28" s="153">
        <v>18</v>
      </c>
      <c r="H28" s="155">
        <f t="shared" si="2"/>
        <v>38</v>
      </c>
    </row>
    <row r="29" spans="1:8" ht="20.100000000000001" customHeight="1">
      <c r="A29" s="105">
        <v>24</v>
      </c>
      <c r="B29" s="123">
        <v>6</v>
      </c>
      <c r="C29" s="124">
        <v>11</v>
      </c>
      <c r="D29" s="106">
        <f t="shared" si="0"/>
        <v>17</v>
      </c>
      <c r="E29" s="123">
        <v>5</v>
      </c>
      <c r="F29" s="107">
        <f t="shared" si="1"/>
        <v>5</v>
      </c>
      <c r="G29" s="153">
        <v>18</v>
      </c>
      <c r="H29" s="155">
        <f t="shared" si="2"/>
        <v>40</v>
      </c>
    </row>
    <row r="30" spans="1:8" ht="20.100000000000001" customHeight="1">
      <c r="A30" s="105">
        <v>25</v>
      </c>
      <c r="B30" s="123">
        <v>5</v>
      </c>
      <c r="C30" s="124">
        <v>11</v>
      </c>
      <c r="D30" s="106">
        <f t="shared" si="0"/>
        <v>16</v>
      </c>
      <c r="E30" s="123">
        <v>5</v>
      </c>
      <c r="F30" s="107">
        <f t="shared" si="1"/>
        <v>5</v>
      </c>
      <c r="G30" s="153">
        <v>17</v>
      </c>
      <c r="H30" s="155">
        <f t="shared" si="2"/>
        <v>38</v>
      </c>
    </row>
    <row r="31" spans="1:8" ht="20.100000000000001" customHeight="1">
      <c r="A31" s="105">
        <v>26</v>
      </c>
      <c r="B31" s="123">
        <v>5</v>
      </c>
      <c r="C31" s="124">
        <v>10.5</v>
      </c>
      <c r="D31" s="106">
        <f t="shared" si="0"/>
        <v>15.5</v>
      </c>
      <c r="E31" s="123">
        <v>5</v>
      </c>
      <c r="F31" s="107">
        <f t="shared" si="1"/>
        <v>5</v>
      </c>
      <c r="G31" s="153">
        <v>18</v>
      </c>
      <c r="H31" s="155">
        <f t="shared" si="2"/>
        <v>38.5</v>
      </c>
    </row>
    <row r="32" spans="1:8" ht="20.100000000000001" customHeight="1">
      <c r="A32" s="105">
        <v>27</v>
      </c>
      <c r="B32" s="123">
        <v>4</v>
      </c>
      <c r="C32" s="124">
        <v>11</v>
      </c>
      <c r="D32" s="106">
        <f t="shared" si="0"/>
        <v>15</v>
      </c>
      <c r="E32" s="123">
        <v>5</v>
      </c>
      <c r="F32" s="107">
        <f t="shared" si="1"/>
        <v>5</v>
      </c>
      <c r="G32" s="153">
        <v>18</v>
      </c>
      <c r="H32" s="155">
        <f t="shared" si="2"/>
        <v>38</v>
      </c>
    </row>
    <row r="33" spans="1:8" ht="20.100000000000001" customHeight="1">
      <c r="A33" s="105">
        <v>28</v>
      </c>
      <c r="B33" s="123">
        <v>6</v>
      </c>
      <c r="C33" s="124">
        <v>11</v>
      </c>
      <c r="D33" s="106">
        <f t="shared" si="0"/>
        <v>17</v>
      </c>
      <c r="E33" s="123">
        <v>5</v>
      </c>
      <c r="F33" s="107">
        <f t="shared" si="1"/>
        <v>5</v>
      </c>
      <c r="G33" s="153">
        <v>18</v>
      </c>
      <c r="H33" s="155">
        <f t="shared" si="2"/>
        <v>40</v>
      </c>
    </row>
    <row r="34" spans="1:8" ht="20.100000000000001" customHeight="1">
      <c r="A34" s="105">
        <v>29</v>
      </c>
      <c r="B34" s="123">
        <v>3.5</v>
      </c>
      <c r="C34" s="124">
        <v>11</v>
      </c>
      <c r="D34" s="106">
        <f t="shared" si="0"/>
        <v>14.5</v>
      </c>
      <c r="E34" s="123">
        <v>5</v>
      </c>
      <c r="F34" s="107">
        <f t="shared" si="1"/>
        <v>5</v>
      </c>
      <c r="G34" s="153">
        <v>18</v>
      </c>
      <c r="H34" s="155">
        <f t="shared" si="2"/>
        <v>37.5</v>
      </c>
    </row>
    <row r="35" spans="1:8" ht="20.100000000000001" customHeight="1">
      <c r="A35" s="105">
        <v>30</v>
      </c>
      <c r="B35" s="123">
        <v>6</v>
      </c>
      <c r="C35" s="124">
        <v>11</v>
      </c>
      <c r="D35" s="106">
        <f t="shared" si="0"/>
        <v>17</v>
      </c>
      <c r="E35" s="123">
        <v>5</v>
      </c>
      <c r="F35" s="107">
        <f t="shared" si="1"/>
        <v>5</v>
      </c>
      <c r="G35" s="153">
        <v>18</v>
      </c>
      <c r="H35" s="155">
        <f t="shared" si="2"/>
        <v>40</v>
      </c>
    </row>
    <row r="36" spans="1:8" ht="20.100000000000001" customHeight="1">
      <c r="A36" s="105">
        <v>31</v>
      </c>
      <c r="B36" s="123">
        <v>6</v>
      </c>
      <c r="C36" s="124">
        <v>11</v>
      </c>
      <c r="D36" s="106">
        <f t="shared" si="0"/>
        <v>17</v>
      </c>
      <c r="E36" s="123">
        <v>5</v>
      </c>
      <c r="F36" s="107">
        <f t="shared" si="1"/>
        <v>5</v>
      </c>
      <c r="G36" s="153">
        <v>18</v>
      </c>
      <c r="H36" s="155">
        <f t="shared" si="2"/>
        <v>40</v>
      </c>
    </row>
    <row r="37" spans="1:8" ht="20.100000000000001" customHeight="1" thickBot="1">
      <c r="A37" s="105">
        <v>32</v>
      </c>
      <c r="B37" s="123">
        <v>4</v>
      </c>
      <c r="C37" s="126">
        <v>11</v>
      </c>
      <c r="D37" s="106">
        <f t="shared" si="0"/>
        <v>15</v>
      </c>
      <c r="E37" s="123">
        <v>5</v>
      </c>
      <c r="F37" s="107">
        <f t="shared" si="1"/>
        <v>5</v>
      </c>
      <c r="G37" s="153">
        <v>18</v>
      </c>
      <c r="H37" s="155">
        <f t="shared" si="2"/>
        <v>38</v>
      </c>
    </row>
    <row r="38" spans="1:8" ht="20.100000000000001" customHeight="1">
      <c r="A38" s="108" t="s">
        <v>61</v>
      </c>
      <c r="B38" s="165">
        <f t="shared" ref="B38:H38" si="3">AVERAGE(B6:B37)</f>
        <v>4.71875</v>
      </c>
      <c r="C38" s="166">
        <f t="shared" si="3"/>
        <v>10.90625</v>
      </c>
      <c r="D38" s="167">
        <f t="shared" si="3"/>
        <v>15.625</v>
      </c>
      <c r="E38" s="165">
        <f t="shared" si="3"/>
        <v>5</v>
      </c>
      <c r="F38" s="167">
        <f t="shared" si="3"/>
        <v>5</v>
      </c>
      <c r="G38" s="167">
        <f t="shared" si="3"/>
        <v>17.71875</v>
      </c>
      <c r="H38" s="154">
        <f t="shared" si="3"/>
        <v>38.34375</v>
      </c>
    </row>
    <row r="39" spans="1:8" ht="20.100000000000001" customHeight="1" thickBot="1">
      <c r="A39" s="109" t="s">
        <v>62</v>
      </c>
      <c r="B39" s="110">
        <f t="shared" ref="B39:D39" si="4">100*B38/B5</f>
        <v>78.645833333333329</v>
      </c>
      <c r="C39" s="111">
        <f t="shared" si="4"/>
        <v>99.147727272727266</v>
      </c>
      <c r="D39" s="112">
        <f t="shared" si="4"/>
        <v>91.911764705882348</v>
      </c>
      <c r="E39" s="113">
        <f>AVERAGE(E7:E38)</f>
        <v>5</v>
      </c>
      <c r="F39" s="112">
        <f>100*F38/F5</f>
        <v>100</v>
      </c>
      <c r="G39" s="112">
        <f>100*G38/G5</f>
        <v>98.4375</v>
      </c>
      <c r="H39" s="115">
        <f>100*H38/H5</f>
        <v>95.859375</v>
      </c>
    </row>
  </sheetData>
  <mergeCells count="4">
    <mergeCell ref="A3:A4"/>
    <mergeCell ref="B3:D3"/>
    <mergeCell ref="E3:F3"/>
    <mergeCell ref="H3:H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55D PO komplet</vt:lpstr>
      <vt:lpstr>55Dteoria</vt:lpstr>
      <vt:lpstr>55Dprax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Tkáč</dc:creator>
  <cp:lastModifiedBy>ntb</cp:lastModifiedBy>
  <cp:lastPrinted>2018-04-24T11:05:35Z</cp:lastPrinted>
  <dcterms:created xsi:type="dcterms:W3CDTF">2014-04-23T17:18:04Z</dcterms:created>
  <dcterms:modified xsi:type="dcterms:W3CDTF">2019-04-28T20:17:36Z</dcterms:modified>
</cp:coreProperties>
</file>