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2018-2019" sheetId="2" r:id="rId1"/>
    <sheet name="Arkusz3" sheetId="3" r:id="rId2"/>
  </sheets>
  <calcPr calcId="125725"/>
</workbook>
</file>

<file path=xl/calcChain.xml><?xml version="1.0" encoding="utf-8"?>
<calcChain xmlns="http://schemas.openxmlformats.org/spreadsheetml/2006/main">
  <c r="G29" i="2"/>
  <c r="H29"/>
  <c r="I29" s="1"/>
  <c r="G30"/>
  <c r="H28"/>
  <c r="G28"/>
  <c r="I28" s="1"/>
  <c r="C28"/>
  <c r="B28"/>
  <c r="D28" s="1"/>
  <c r="H27"/>
  <c r="G27"/>
  <c r="I27" s="1"/>
  <c r="C27"/>
  <c r="B27"/>
  <c r="D27" s="1"/>
  <c r="H26"/>
  <c r="G26"/>
  <c r="I26" s="1"/>
  <c r="C26"/>
  <c r="B26"/>
  <c r="D26" s="1"/>
  <c r="H25"/>
  <c r="G25"/>
  <c r="I25" s="1"/>
  <c r="C25"/>
  <c r="B25"/>
  <c r="D25" s="1"/>
  <c r="H24"/>
  <c r="G24"/>
  <c r="I24" s="1"/>
  <c r="C24"/>
  <c r="B24"/>
  <c r="D24" s="1"/>
  <c r="H23"/>
  <c r="G23"/>
  <c r="I23" s="1"/>
  <c r="C23"/>
  <c r="B23"/>
  <c r="D23" s="1"/>
  <c r="H22"/>
  <c r="G22"/>
  <c r="I22" s="1"/>
  <c r="C22"/>
  <c r="B22"/>
  <c r="D22" s="1"/>
  <c r="H21"/>
  <c r="G21"/>
  <c r="I21" s="1"/>
  <c r="C21"/>
  <c r="C29" s="1"/>
  <c r="B21"/>
  <c r="B29" s="1"/>
  <c r="H20"/>
  <c r="G20"/>
  <c r="I20" s="1"/>
  <c r="D20"/>
  <c r="B20"/>
  <c r="BC10"/>
  <c r="BC11" s="1"/>
  <c r="BB10"/>
  <c r="BA10"/>
  <c r="BA11" s="1"/>
  <c r="AZ10"/>
  <c r="AY10"/>
  <c r="AY11" s="1"/>
  <c r="AX10"/>
  <c r="AW10"/>
  <c r="AW11" s="1"/>
  <c r="AV10"/>
  <c r="AU10"/>
  <c r="AU11" s="1"/>
  <c r="AT10"/>
  <c r="AS10"/>
  <c r="AS11" s="1"/>
  <c r="AR10"/>
  <c r="AQ10"/>
  <c r="AQ11" s="1"/>
  <c r="AP10"/>
  <c r="AO10"/>
  <c r="AO11" s="1"/>
  <c r="AN10"/>
  <c r="AM10"/>
  <c r="AM11" s="1"/>
  <c r="AL10"/>
  <c r="AK10"/>
  <c r="AK11" s="1"/>
  <c r="AJ10"/>
  <c r="AI10"/>
  <c r="AI11" s="1"/>
  <c r="AH10"/>
  <c r="AG10"/>
  <c r="AG11" s="1"/>
  <c r="AF10"/>
  <c r="AE10"/>
  <c r="AE11" s="1"/>
  <c r="AD10"/>
  <c r="AC10"/>
  <c r="AC11" s="1"/>
  <c r="AB10"/>
  <c r="AA10"/>
  <c r="AA11" s="1"/>
  <c r="Z10"/>
  <c r="Y10"/>
  <c r="Y11" s="1"/>
  <c r="X10"/>
  <c r="W10"/>
  <c r="W11" s="1"/>
  <c r="V10"/>
  <c r="U10"/>
  <c r="U11" s="1"/>
  <c r="T10"/>
  <c r="S10"/>
  <c r="S11" s="1"/>
  <c r="R10"/>
  <c r="Q10"/>
  <c r="Q11" s="1"/>
  <c r="P10"/>
  <c r="O10"/>
  <c r="O11" s="1"/>
  <c r="N10"/>
  <c r="M10"/>
  <c r="M11" s="1"/>
  <c r="L10"/>
  <c r="K10"/>
  <c r="K11" s="1"/>
  <c r="J10"/>
  <c r="I10"/>
  <c r="I11" s="1"/>
  <c r="H10"/>
  <c r="G10"/>
  <c r="G11" s="1"/>
  <c r="F10"/>
  <c r="E10"/>
  <c r="E11" s="1"/>
  <c r="D10"/>
  <c r="C10"/>
  <c r="B16" s="1"/>
  <c r="BD9"/>
  <c r="BD8"/>
  <c r="BB7"/>
  <c r="BB11" s="1"/>
  <c r="BA7"/>
  <c r="AZ7"/>
  <c r="AZ11" s="1"/>
  <c r="AY7"/>
  <c r="AX7"/>
  <c r="AX11" s="1"/>
  <c r="AW7"/>
  <c r="AV7"/>
  <c r="AV11" s="1"/>
  <c r="AU7"/>
  <c r="AT7"/>
  <c r="AT11" s="1"/>
  <c r="AS7"/>
  <c r="AR7"/>
  <c r="AR11" s="1"/>
  <c r="AQ7"/>
  <c r="AP7"/>
  <c r="AP11" s="1"/>
  <c r="AO7"/>
  <c r="AN7"/>
  <c r="AN11" s="1"/>
  <c r="AM7"/>
  <c r="AL7"/>
  <c r="AL11" s="1"/>
  <c r="AK7"/>
  <c r="AJ7"/>
  <c r="AJ11" s="1"/>
  <c r="AI7"/>
  <c r="AH7"/>
  <c r="AH11" s="1"/>
  <c r="AG7"/>
  <c r="AF7"/>
  <c r="AF11" s="1"/>
  <c r="AE7"/>
  <c r="AD7"/>
  <c r="AD11" s="1"/>
  <c r="AC7"/>
  <c r="AB7"/>
  <c r="AB11" s="1"/>
  <c r="AA7"/>
  <c r="Z7"/>
  <c r="Z11" s="1"/>
  <c r="Y7"/>
  <c r="X7"/>
  <c r="X11" s="1"/>
  <c r="W7"/>
  <c r="V7"/>
  <c r="V11" s="1"/>
  <c r="U7"/>
  <c r="T7"/>
  <c r="T11" s="1"/>
  <c r="S7"/>
  <c r="R7"/>
  <c r="R11" s="1"/>
  <c r="Q7"/>
  <c r="P7"/>
  <c r="P11" s="1"/>
  <c r="O7"/>
  <c r="N7"/>
  <c r="N11" s="1"/>
  <c r="M7"/>
  <c r="L7"/>
  <c r="L11" s="1"/>
  <c r="K7"/>
  <c r="J7"/>
  <c r="J11" s="1"/>
  <c r="I7"/>
  <c r="H7"/>
  <c r="H11" s="1"/>
  <c r="G7"/>
  <c r="F7"/>
  <c r="F11" s="1"/>
  <c r="E7"/>
  <c r="D7"/>
  <c r="D11" s="1"/>
  <c r="C7"/>
  <c r="BD7" s="1"/>
  <c r="BD6"/>
  <c r="BD5"/>
  <c r="H30" l="1"/>
  <c r="D29"/>
  <c r="I30"/>
  <c r="C11"/>
  <c r="BD11" s="1"/>
  <c r="B15"/>
  <c r="B17" s="1"/>
  <c r="D21"/>
  <c r="BD10"/>
</calcChain>
</file>

<file path=xl/sharedStrings.xml><?xml version="1.0" encoding="utf-8"?>
<sst xmlns="http://schemas.openxmlformats.org/spreadsheetml/2006/main" count="96" uniqueCount="78">
  <si>
    <t>WYSZCZEGÓLNIENIE  KLAS</t>
  </si>
  <si>
    <t>0A</t>
  </si>
  <si>
    <t>1A</t>
  </si>
  <si>
    <t>1B</t>
  </si>
  <si>
    <t>1C</t>
  </si>
  <si>
    <t>1D</t>
  </si>
  <si>
    <t>1E</t>
  </si>
  <si>
    <t>1F</t>
  </si>
  <si>
    <t>2A</t>
  </si>
  <si>
    <t>2B</t>
  </si>
  <si>
    <t>2C</t>
  </si>
  <si>
    <t>2D</t>
  </si>
  <si>
    <t>2E</t>
  </si>
  <si>
    <t>2F</t>
  </si>
  <si>
    <t>2G</t>
  </si>
  <si>
    <t>3A</t>
  </si>
  <si>
    <t>3B</t>
  </si>
  <si>
    <t>3C</t>
  </si>
  <si>
    <t>3D</t>
  </si>
  <si>
    <t>3E</t>
  </si>
  <si>
    <t>4A</t>
  </si>
  <si>
    <t>4B</t>
  </si>
  <si>
    <t>4C</t>
  </si>
  <si>
    <t>4D</t>
  </si>
  <si>
    <t>4E</t>
  </si>
  <si>
    <t>4F</t>
  </si>
  <si>
    <t>4G</t>
  </si>
  <si>
    <t>4H</t>
  </si>
  <si>
    <t>4I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</si>
  <si>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</si>
  <si>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</si>
  <si>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</si>
  <si>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</si>
  <si>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</si>
  <si>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</si>
  <si>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</si>
  <si>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</si>
  <si>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</si>
  <si>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</si>
  <si>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</si>
  <si>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</si>
  <si>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</si>
  <si>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</si>
  <si>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7A</t>
  </si>
  <si>
    <t>7B</t>
  </si>
  <si>
    <t>7C</t>
  </si>
  <si>
    <t>7D</t>
  </si>
  <si>
    <t>7E</t>
  </si>
  <si>
    <t>8A</t>
  </si>
  <si>
    <t>8B</t>
  </si>
  <si>
    <t>8C</t>
  </si>
  <si>
    <t>8D</t>
  </si>
  <si>
    <t>biblioteka</t>
  </si>
  <si>
    <t>SUMA</t>
  </si>
  <si>
    <t>I ZBIÓRKA  10.10.2018</t>
  </si>
  <si>
    <t>SZKOŁA</t>
  </si>
  <si>
    <t>POKWITOWANIA ZE SKUPU</t>
  </si>
  <si>
    <t>ŁĄCZNIE I ZBIÓRKA</t>
  </si>
  <si>
    <t>ŁĄCZNIE</t>
  </si>
  <si>
    <t>ŁĄCZNIE II ZBIÓRKA</t>
  </si>
  <si>
    <t>ŁĄCZNIE CAŁY ROK</t>
  </si>
  <si>
    <t>szkoła</t>
  </si>
  <si>
    <t>kwitki</t>
  </si>
  <si>
    <t>razem</t>
  </si>
  <si>
    <t>O</t>
  </si>
  <si>
    <t>I</t>
  </si>
  <si>
    <t>II</t>
  </si>
  <si>
    <t>III</t>
  </si>
  <si>
    <t>IV</t>
  </si>
  <si>
    <t>V</t>
  </si>
  <si>
    <t>VI</t>
  </si>
  <si>
    <t>VII</t>
  </si>
  <si>
    <t>AL.</t>
  </si>
  <si>
    <t>Biblioteka</t>
  </si>
  <si>
    <t>AL..</t>
  </si>
  <si>
    <t>8E</t>
  </si>
  <si>
    <t>VIII</t>
  </si>
  <si>
    <t>II ZBIÓRKA 22.05.2019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</si>
</sst>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164" fontId="1" fillId="0" borderId="7" xfId="0" applyNumberFormat="1" applyFont="1" applyBorder="1"/>
    <xf numFmtId="164" fontId="1" fillId="0" borderId="8" xfId="0" applyNumberFormat="1" applyFont="1" applyBorder="1"/>
    <xf numFmtId="164" fontId="0" fillId="0" borderId="8" xfId="0" applyNumberFormat="1" applyBorder="1"/>
    <xf numFmtId="0" fontId="0" fillId="0" borderId="9" xfId="0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right" vertical="center"/>
    </xf>
    <xf numFmtId="0" fontId="1" fillId="0" borderId="7" xfId="0" applyFont="1" applyBorder="1" applyAlignment="1">
      <alignment horizontal="left" vertical="center" wrapText="1"/>
    </xf>
    <xf numFmtId="165" fontId="0" fillId="0" borderId="8" xfId="0" applyNumberFormat="1" applyBorder="1"/>
    <xf numFmtId="165" fontId="0" fillId="0" borderId="9" xfId="0" applyNumberFormat="1" applyBorder="1"/>
    <xf numFmtId="0" fontId="2" fillId="0" borderId="11" xfId="0" applyFont="1" applyBorder="1" applyAlignment="1">
      <alignment wrapText="1"/>
    </xf>
    <xf numFmtId="0" fontId="2" fillId="0" borderId="7" xfId="0" applyFont="1" applyBorder="1"/>
    <xf numFmtId="164" fontId="1" fillId="0" borderId="9" xfId="0" applyNumberFormat="1" applyFont="1" applyBorder="1"/>
    <xf numFmtId="164" fontId="2" fillId="0" borderId="10" xfId="0" applyNumberFormat="1" applyFont="1" applyBorder="1" applyAlignment="1">
      <alignment horizontal="right" vertical="center"/>
    </xf>
    <xf numFmtId="164" fontId="1" fillId="0" borderId="14" xfId="0" applyNumberFormat="1" applyFont="1" applyBorder="1"/>
    <xf numFmtId="164" fontId="3" fillId="0" borderId="14" xfId="0" applyNumberFormat="1" applyFont="1" applyBorder="1"/>
    <xf numFmtId="164" fontId="5" fillId="0" borderId="14" xfId="0" applyNumberFormat="1" applyFont="1" applyBorder="1"/>
    <xf numFmtId="164" fontId="1" fillId="0" borderId="15" xfId="0" applyNumberFormat="1" applyFont="1" applyBorder="1"/>
    <xf numFmtId="164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wrapText="1"/>
    </xf>
    <xf numFmtId="164" fontId="2" fillId="0" borderId="18" xfId="0" applyNumberFormat="1" applyFont="1" applyBorder="1"/>
    <xf numFmtId="0" fontId="2" fillId="0" borderId="19" xfId="0" applyFont="1" applyBorder="1" applyAlignment="1">
      <alignment horizontal="center" vertical="center" wrapText="1"/>
    </xf>
    <xf numFmtId="164" fontId="0" fillId="0" borderId="0" xfId="0" applyNumberFormat="1"/>
    <xf numFmtId="0" fontId="2" fillId="0" borderId="20" xfId="0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164" fontId="0" fillId="0" borderId="22" xfId="0" applyNumberFormat="1" applyBorder="1"/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6" xfId="0" applyFont="1" applyBorder="1" applyAlignment="1">
      <alignment horizontal="center"/>
    </xf>
    <xf numFmtId="4" fontId="0" fillId="0" borderId="22" xfId="0" applyNumberFormat="1" applyBorder="1"/>
    <xf numFmtId="0" fontId="0" fillId="0" borderId="22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164" fontId="1" fillId="0" borderId="27" xfId="0" applyNumberFormat="1" applyFont="1" applyBorder="1"/>
    <xf numFmtId="164" fontId="1" fillId="0" borderId="28" xfId="0" applyNumberFormat="1" applyFont="1" applyBorder="1"/>
    <xf numFmtId="164" fontId="1" fillId="0" borderId="29" xfId="0" applyNumberFormat="1" applyFont="1" applyBorder="1"/>
    <xf numFmtId="164" fontId="0" fillId="0" borderId="28" xfId="0" applyNumberFormat="1" applyBorder="1"/>
    <xf numFmtId="165" fontId="0" fillId="0" borderId="28" xfId="0" applyNumberFormat="1" applyBorder="1"/>
    <xf numFmtId="164" fontId="8" fillId="0" borderId="7" xfId="0" applyNumberFormat="1" applyFont="1" applyBorder="1"/>
    <xf numFmtId="164" fontId="8" fillId="0" borderId="27" xfId="0" applyNumberFormat="1" applyFont="1" applyBorder="1"/>
    <xf numFmtId="164" fontId="8" fillId="0" borderId="28" xfId="0" applyNumberFormat="1" applyFont="1" applyBorder="1"/>
    <xf numFmtId="164" fontId="5" fillId="0" borderId="30" xfId="0" applyNumberFormat="1" applyFont="1" applyBorder="1"/>
    <xf numFmtId="164" fontId="1" fillId="0" borderId="13" xfId="0" applyNumberFormat="1" applyFont="1" applyBorder="1"/>
    <xf numFmtId="164" fontId="3" fillId="0" borderId="30" xfId="0" applyNumberFormat="1" applyFont="1" applyBorder="1"/>
    <xf numFmtId="164" fontId="3" fillId="0" borderId="13" xfId="0" applyNumberFormat="1" applyFont="1" applyBorder="1"/>
    <xf numFmtId="164" fontId="1" fillId="0" borderId="30" xfId="0" applyNumberFormat="1" applyFont="1" applyBorder="1"/>
    <xf numFmtId="0" fontId="2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/>
    </xf>
    <xf numFmtId="164" fontId="8" fillId="0" borderId="32" xfId="0" applyNumberFormat="1" applyFont="1" applyBorder="1"/>
    <xf numFmtId="164" fontId="8" fillId="0" borderId="33" xfId="0" applyNumberFormat="1" applyFont="1" applyBorder="1"/>
    <xf numFmtId="164" fontId="8" fillId="0" borderId="34" xfId="0" applyNumberFormat="1" applyFont="1" applyBorder="1"/>
    <xf numFmtId="164" fontId="1" fillId="0" borderId="32" xfId="0" applyNumberFormat="1" applyFont="1" applyBorder="1"/>
    <xf numFmtId="164" fontId="1" fillId="0" borderId="33" xfId="0" applyNumberFormat="1" applyFont="1" applyBorder="1"/>
    <xf numFmtId="164" fontId="1" fillId="0" borderId="34" xfId="0" applyNumberFormat="1" applyFont="1" applyBorder="1"/>
    <xf numFmtId="164" fontId="1" fillId="0" borderId="35" xfId="0" applyNumberFormat="1" applyFont="1" applyBorder="1"/>
    <xf numFmtId="164" fontId="1" fillId="0" borderId="36" xfId="0" applyNumberFormat="1" applyFont="1" applyBorder="1"/>
    <xf numFmtId="0" fontId="2" fillId="0" borderId="34" xfId="0" applyFont="1" applyBorder="1"/>
    <xf numFmtId="0" fontId="0" fillId="0" borderId="36" xfId="0" applyBorder="1"/>
    <xf numFmtId="4" fontId="0" fillId="0" borderId="36" xfId="0" applyNumberFormat="1" applyBorder="1"/>
    <xf numFmtId="0" fontId="0" fillId="0" borderId="37" xfId="0" applyBorder="1"/>
    <xf numFmtId="4" fontId="0" fillId="0" borderId="38" xfId="0" applyNumberFormat="1" applyBorder="1"/>
    <xf numFmtId="164" fontId="0" fillId="0" borderId="38" xfId="0" applyNumberFormat="1" applyBorder="1" applyAlignment="1">
      <alignment horizontal="right" vertical="center"/>
    </xf>
    <xf numFmtId="0" fontId="0" fillId="0" borderId="35" xfId="0" applyBorder="1"/>
    <xf numFmtId="0" fontId="2" fillId="0" borderId="39" xfId="0" applyFont="1" applyBorder="1" applyAlignment="1">
      <alignment wrapText="1"/>
    </xf>
    <xf numFmtId="0" fontId="2" fillId="0" borderId="14" xfId="0" applyFont="1" applyBorder="1"/>
    <xf numFmtId="164" fontId="4" fillId="0" borderId="14" xfId="0" applyNumberFormat="1" applyFont="1" applyBorder="1"/>
    <xf numFmtId="164" fontId="1" fillId="0" borderId="40" xfId="0" applyNumberFormat="1" applyFont="1" applyBorder="1"/>
    <xf numFmtId="164" fontId="1" fillId="0" borderId="41" xfId="0" applyNumberFormat="1" applyFont="1" applyBorder="1"/>
    <xf numFmtId="164" fontId="4" fillId="0" borderId="41" xfId="0" applyNumberFormat="1" applyFont="1" applyBorder="1"/>
    <xf numFmtId="4" fontId="2" fillId="0" borderId="16" xfId="0" applyNumberFormat="1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BE30"/>
  <sheetViews>
    <sheetView tabSelected="1" workbookViewId="0">
      <selection activeCell="F14" sqref="F14"/>
    </sheetView>
  </sheetViews>
  <sheetFormatPr defaultRowHeight="15"/>
  <sheetData>
    <row r="3" spans="1:57" ht="15.75" thickBot="1"/>
    <row r="4" spans="1:57">
      <c r="A4" s="43" t="s">
        <v>0</v>
      </c>
      <c r="B4" s="44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48" t="s">
        <v>7</v>
      </c>
      <c r="J4" s="49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48" t="s">
        <v>14</v>
      </c>
      <c r="Q4" s="49" t="s">
        <v>15</v>
      </c>
      <c r="R4" s="2" t="s">
        <v>16</v>
      </c>
      <c r="S4" s="2" t="s">
        <v>17</v>
      </c>
      <c r="T4" s="1" t="s">
        <v>18</v>
      </c>
      <c r="U4" s="50" t="s">
        <v>19</v>
      </c>
      <c r="V4" s="51" t="s">
        <v>20</v>
      </c>
      <c r="W4" s="1" t="s">
        <v>21</v>
      </c>
      <c r="X4" s="1" t="s">
        <v>22</v>
      </c>
      <c r="Y4" s="1" t="s">
        <v>23</v>
      </c>
      <c r="Z4" s="3" t="s">
        <v>24</v>
      </c>
      <c r="AA4" s="3" t="s">
        <v>25</v>
      </c>
      <c r="AB4" s="3" t="s">
        <v>26</v>
      </c>
      <c r="AC4" s="3" t="s">
        <v>27</v>
      </c>
      <c r="AD4" s="52" t="s">
        <v>28</v>
      </c>
      <c r="AE4" s="53" t="s">
        <v>29</v>
      </c>
      <c r="AF4" s="3" t="s">
        <v>30</v>
      </c>
      <c r="AG4" s="3" t="s">
        <v>31</v>
      </c>
      <c r="AH4" s="3" t="s">
        <v>32</v>
      </c>
      <c r="AI4" s="3" t="s">
        <v>33</v>
      </c>
      <c r="AJ4" s="3" t="s">
        <v>34</v>
      </c>
      <c r="AK4" s="3" t="s">
        <v>35</v>
      </c>
      <c r="AL4" s="52" t="s">
        <v>36</v>
      </c>
      <c r="AM4" s="54" t="s">
        <v>37</v>
      </c>
      <c r="AN4" s="4" t="s">
        <v>38</v>
      </c>
      <c r="AO4" s="4" t="s">
        <v>39</v>
      </c>
      <c r="AP4" s="4" t="s">
        <v>40</v>
      </c>
      <c r="AQ4" s="4" t="s">
        <v>41</v>
      </c>
      <c r="AR4" s="55" t="s">
        <v>42</v>
      </c>
      <c r="AS4" s="56" t="s">
        <v>43</v>
      </c>
      <c r="AT4" s="5" t="s">
        <v>44</v>
      </c>
      <c r="AU4" s="5" t="s">
        <v>45</v>
      </c>
      <c r="AV4" s="5" t="s">
        <v>46</v>
      </c>
      <c r="AW4" s="55" t="s">
        <v>47</v>
      </c>
      <c r="AX4" s="54" t="s">
        <v>48</v>
      </c>
      <c r="AY4" s="5" t="s">
        <v>49</v>
      </c>
      <c r="AZ4" s="5" t="s">
        <v>50</v>
      </c>
      <c r="BA4" s="5" t="s">
        <v>51</v>
      </c>
      <c r="BB4" s="41" t="s">
        <v>75</v>
      </c>
      <c r="BC4" s="6" t="s">
        <v>52</v>
      </c>
      <c r="BD4" s="7" t="s">
        <v>53</v>
      </c>
    </row>
    <row r="5" spans="1:57">
      <c r="A5" s="45" t="s">
        <v>54</v>
      </c>
      <c r="B5" s="8" t="s">
        <v>55</v>
      </c>
      <c r="C5" s="9">
        <v>4.5999999999999996</v>
      </c>
      <c r="D5" s="9">
        <v>38.799999999999997</v>
      </c>
      <c r="E5" s="9">
        <v>30</v>
      </c>
      <c r="F5" s="9">
        <v>17.7</v>
      </c>
      <c r="G5" s="9">
        <v>0</v>
      </c>
      <c r="H5" s="9">
        <v>80</v>
      </c>
      <c r="I5" s="57">
        <v>203.3</v>
      </c>
      <c r="J5" s="58">
        <v>24</v>
      </c>
      <c r="K5" s="9">
        <v>68</v>
      </c>
      <c r="L5" s="9">
        <v>210</v>
      </c>
      <c r="M5" s="9">
        <v>5.7</v>
      </c>
      <c r="N5" s="9">
        <v>71.5</v>
      </c>
      <c r="O5" s="9">
        <v>56.1</v>
      </c>
      <c r="P5" s="57">
        <v>0</v>
      </c>
      <c r="Q5" s="58">
        <v>58.5</v>
      </c>
      <c r="R5" s="9">
        <v>23.2</v>
      </c>
      <c r="S5" s="9">
        <v>106</v>
      </c>
      <c r="T5" s="9">
        <v>0</v>
      </c>
      <c r="U5" s="57">
        <v>7.4</v>
      </c>
      <c r="V5" s="58">
        <v>29.1</v>
      </c>
      <c r="W5" s="9">
        <v>103.8</v>
      </c>
      <c r="X5" s="9">
        <v>56.8</v>
      </c>
      <c r="Y5" s="9">
        <v>40.200000000000003</v>
      </c>
      <c r="Z5" s="9">
        <v>10.9</v>
      </c>
      <c r="AA5" s="9">
        <v>0</v>
      </c>
      <c r="AB5" s="9">
        <v>37.4</v>
      </c>
      <c r="AC5" s="9">
        <v>56.3</v>
      </c>
      <c r="AD5" s="57">
        <v>6.1</v>
      </c>
      <c r="AE5" s="58">
        <v>68.2</v>
      </c>
      <c r="AF5" s="9">
        <v>0</v>
      </c>
      <c r="AG5" s="9">
        <v>0</v>
      </c>
      <c r="AH5" s="9">
        <v>84.3</v>
      </c>
      <c r="AI5" s="9">
        <v>63.8</v>
      </c>
      <c r="AJ5" s="9">
        <v>59.2</v>
      </c>
      <c r="AK5" s="9">
        <v>18</v>
      </c>
      <c r="AL5" s="57">
        <v>95.1</v>
      </c>
      <c r="AM5" s="58">
        <v>18.100000000000001</v>
      </c>
      <c r="AN5" s="9">
        <v>25.25</v>
      </c>
      <c r="AO5" s="9">
        <v>37</v>
      </c>
      <c r="AP5" s="9">
        <v>0</v>
      </c>
      <c r="AQ5" s="9">
        <v>232.5</v>
      </c>
      <c r="AR5" s="57">
        <v>192.1</v>
      </c>
      <c r="AS5" s="59">
        <v>108.2</v>
      </c>
      <c r="AT5" s="10">
        <v>76.400000000000006</v>
      </c>
      <c r="AU5" s="10">
        <v>40.6</v>
      </c>
      <c r="AV5" s="10">
        <v>0</v>
      </c>
      <c r="AW5" s="57">
        <v>17.8</v>
      </c>
      <c r="AX5" s="60">
        <v>88.5</v>
      </c>
      <c r="AY5" s="11">
        <v>29.5</v>
      </c>
      <c r="AZ5" s="11">
        <v>108.5</v>
      </c>
      <c r="BA5" s="11">
        <v>110</v>
      </c>
      <c r="BB5" s="12">
        <v>48.5</v>
      </c>
      <c r="BC5" s="13">
        <v>0</v>
      </c>
      <c r="BD5" s="14">
        <f t="shared" ref="BD5:BD11" si="0">SUM(C5:BC5)</f>
        <v>2866.95</v>
      </c>
    </row>
    <row r="6" spans="1:57" ht="38.25">
      <c r="A6" s="45"/>
      <c r="B6" s="15" t="s">
        <v>56</v>
      </c>
      <c r="C6" s="9">
        <v>0</v>
      </c>
      <c r="D6" s="9">
        <v>36.5</v>
      </c>
      <c r="E6" s="9">
        <v>70</v>
      </c>
      <c r="F6" s="9">
        <v>56</v>
      </c>
      <c r="G6" s="9">
        <v>0</v>
      </c>
      <c r="H6" s="9">
        <v>171</v>
      </c>
      <c r="I6" s="57">
        <v>0</v>
      </c>
      <c r="J6" s="58">
        <v>0</v>
      </c>
      <c r="K6" s="9">
        <v>40</v>
      </c>
      <c r="L6" s="9">
        <v>1072.5</v>
      </c>
      <c r="M6" s="9">
        <v>0</v>
      </c>
      <c r="N6" s="9">
        <v>0</v>
      </c>
      <c r="O6" s="9">
        <v>0</v>
      </c>
      <c r="P6" s="57">
        <v>0</v>
      </c>
      <c r="Q6" s="58">
        <v>0</v>
      </c>
      <c r="R6" s="9">
        <v>0</v>
      </c>
      <c r="S6" s="9">
        <v>0</v>
      </c>
      <c r="T6" s="9">
        <v>0</v>
      </c>
      <c r="U6" s="57">
        <v>70</v>
      </c>
      <c r="V6" s="58">
        <v>348</v>
      </c>
      <c r="W6" s="9">
        <v>54</v>
      </c>
      <c r="X6" s="9">
        <v>824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57">
        <v>0</v>
      </c>
      <c r="AE6" s="58">
        <v>158</v>
      </c>
      <c r="AF6" s="9">
        <v>0</v>
      </c>
      <c r="AG6" s="9">
        <v>231</v>
      </c>
      <c r="AH6" s="9">
        <v>136</v>
      </c>
      <c r="AI6" s="9">
        <v>0</v>
      </c>
      <c r="AJ6" s="9">
        <v>225</v>
      </c>
      <c r="AK6" s="9">
        <v>0</v>
      </c>
      <c r="AL6" s="57">
        <v>0</v>
      </c>
      <c r="AM6" s="58">
        <v>0</v>
      </c>
      <c r="AN6" s="9">
        <v>0</v>
      </c>
      <c r="AO6" s="9">
        <v>17</v>
      </c>
      <c r="AP6" s="9">
        <v>75</v>
      </c>
      <c r="AQ6" s="9">
        <v>167</v>
      </c>
      <c r="AR6" s="57">
        <v>0</v>
      </c>
      <c r="AS6" s="59">
        <v>0</v>
      </c>
      <c r="AT6" s="10">
        <v>85</v>
      </c>
      <c r="AU6" s="10">
        <v>70</v>
      </c>
      <c r="AV6" s="10">
        <v>0</v>
      </c>
      <c r="AW6" s="57">
        <v>296</v>
      </c>
      <c r="AX6" s="61">
        <v>0</v>
      </c>
      <c r="AY6" s="16">
        <v>0</v>
      </c>
      <c r="AZ6" s="16">
        <v>383</v>
      </c>
      <c r="BA6" s="16">
        <v>0</v>
      </c>
      <c r="BB6" s="17">
        <v>160</v>
      </c>
      <c r="BC6" s="13">
        <v>0</v>
      </c>
      <c r="BD6" s="14">
        <f t="shared" si="0"/>
        <v>4745</v>
      </c>
    </row>
    <row r="7" spans="1:57" ht="45.75" thickBot="1">
      <c r="A7" s="87" t="s">
        <v>57</v>
      </c>
      <c r="B7" s="88" t="s">
        <v>58</v>
      </c>
      <c r="C7" s="22">
        <f t="shared" ref="C7:BB7" si="1">C5+C6</f>
        <v>4.5999999999999996</v>
      </c>
      <c r="D7" s="22">
        <f t="shared" si="1"/>
        <v>75.3</v>
      </c>
      <c r="E7" s="22">
        <f t="shared" si="1"/>
        <v>100</v>
      </c>
      <c r="F7" s="22">
        <f t="shared" si="1"/>
        <v>73.7</v>
      </c>
      <c r="G7" s="22">
        <f t="shared" si="1"/>
        <v>0</v>
      </c>
      <c r="H7" s="22">
        <f t="shared" si="1"/>
        <v>251</v>
      </c>
      <c r="I7" s="69">
        <f t="shared" si="1"/>
        <v>203.3</v>
      </c>
      <c r="J7" s="66">
        <f t="shared" si="1"/>
        <v>24</v>
      </c>
      <c r="K7" s="23">
        <f t="shared" si="1"/>
        <v>108</v>
      </c>
      <c r="L7" s="22">
        <f t="shared" si="1"/>
        <v>1282.5</v>
      </c>
      <c r="M7" s="22">
        <f t="shared" si="1"/>
        <v>5.7</v>
      </c>
      <c r="N7" s="23">
        <f t="shared" si="1"/>
        <v>71.5</v>
      </c>
      <c r="O7" s="22">
        <f t="shared" si="1"/>
        <v>56.1</v>
      </c>
      <c r="P7" s="69">
        <f t="shared" si="1"/>
        <v>0</v>
      </c>
      <c r="Q7" s="68">
        <f t="shared" si="1"/>
        <v>58.5</v>
      </c>
      <c r="R7" s="23">
        <f t="shared" si="1"/>
        <v>23.2</v>
      </c>
      <c r="S7" s="22">
        <f t="shared" si="1"/>
        <v>106</v>
      </c>
      <c r="T7" s="22">
        <f t="shared" si="1"/>
        <v>0</v>
      </c>
      <c r="U7" s="69">
        <f t="shared" si="1"/>
        <v>77.400000000000006</v>
      </c>
      <c r="V7" s="66">
        <f t="shared" si="1"/>
        <v>377.1</v>
      </c>
      <c r="W7" s="22">
        <f t="shared" si="1"/>
        <v>157.80000000000001</v>
      </c>
      <c r="X7" s="22">
        <f t="shared" si="1"/>
        <v>880.8</v>
      </c>
      <c r="Y7" s="22">
        <f t="shared" si="1"/>
        <v>40.200000000000003</v>
      </c>
      <c r="Z7" s="22">
        <f t="shared" si="1"/>
        <v>10.9</v>
      </c>
      <c r="AA7" s="22">
        <f t="shared" si="1"/>
        <v>0</v>
      </c>
      <c r="AB7" s="22">
        <f t="shared" si="1"/>
        <v>37.4</v>
      </c>
      <c r="AC7" s="22">
        <f t="shared" si="1"/>
        <v>56.3</v>
      </c>
      <c r="AD7" s="69">
        <f t="shared" si="1"/>
        <v>6.1</v>
      </c>
      <c r="AE7" s="66">
        <f t="shared" si="1"/>
        <v>226.2</v>
      </c>
      <c r="AF7" s="22">
        <f t="shared" si="1"/>
        <v>0</v>
      </c>
      <c r="AG7" s="22">
        <f t="shared" si="1"/>
        <v>231</v>
      </c>
      <c r="AH7" s="22">
        <f t="shared" si="1"/>
        <v>220.3</v>
      </c>
      <c r="AI7" s="22">
        <f t="shared" si="1"/>
        <v>63.8</v>
      </c>
      <c r="AJ7" s="22">
        <f t="shared" si="1"/>
        <v>284.2</v>
      </c>
      <c r="AK7" s="22">
        <f t="shared" si="1"/>
        <v>18</v>
      </c>
      <c r="AL7" s="67">
        <f>AL5+AL6</f>
        <v>95.1</v>
      </c>
      <c r="AM7" s="66">
        <f t="shared" si="1"/>
        <v>18.100000000000001</v>
      </c>
      <c r="AN7" s="22">
        <f t="shared" si="1"/>
        <v>25.25</v>
      </c>
      <c r="AO7" s="22">
        <f t="shared" si="1"/>
        <v>54</v>
      </c>
      <c r="AP7" s="22">
        <f t="shared" si="1"/>
        <v>75</v>
      </c>
      <c r="AQ7" s="89">
        <f t="shared" si="1"/>
        <v>399.5</v>
      </c>
      <c r="AR7" s="69">
        <f t="shared" si="1"/>
        <v>192.1</v>
      </c>
      <c r="AS7" s="90">
        <f t="shared" si="1"/>
        <v>108.2</v>
      </c>
      <c r="AT7" s="91">
        <f t="shared" si="1"/>
        <v>161.4</v>
      </c>
      <c r="AU7" s="91">
        <f t="shared" si="1"/>
        <v>110.6</v>
      </c>
      <c r="AV7" s="91">
        <f t="shared" si="1"/>
        <v>0</v>
      </c>
      <c r="AW7" s="69">
        <f t="shared" si="1"/>
        <v>313.8</v>
      </c>
      <c r="AX7" s="90">
        <f t="shared" si="1"/>
        <v>88.5</v>
      </c>
      <c r="AY7" s="91">
        <f t="shared" si="1"/>
        <v>29.5</v>
      </c>
      <c r="AZ7" s="92">
        <f t="shared" si="1"/>
        <v>491.5</v>
      </c>
      <c r="BA7" s="91">
        <f t="shared" si="1"/>
        <v>110</v>
      </c>
      <c r="BB7" s="91">
        <f t="shared" si="1"/>
        <v>208.5</v>
      </c>
      <c r="BC7" s="93">
        <v>0</v>
      </c>
      <c r="BD7" s="26">
        <f t="shared" si="0"/>
        <v>7611.9500000000016</v>
      </c>
      <c r="BE7" s="86"/>
    </row>
    <row r="8" spans="1:57">
      <c r="A8" s="70" t="s">
        <v>77</v>
      </c>
      <c r="B8" s="71" t="s">
        <v>55</v>
      </c>
      <c r="C8" s="72">
        <v>2.6</v>
      </c>
      <c r="D8" s="72">
        <v>152.69999999999999</v>
      </c>
      <c r="E8" s="72">
        <v>47.8</v>
      </c>
      <c r="F8" s="72">
        <v>27.3</v>
      </c>
      <c r="G8" s="72">
        <v>0</v>
      </c>
      <c r="H8" s="72">
        <v>82.4</v>
      </c>
      <c r="I8" s="73">
        <v>242.3</v>
      </c>
      <c r="J8" s="74">
        <v>15.5</v>
      </c>
      <c r="K8" s="72">
        <v>22.9</v>
      </c>
      <c r="L8" s="72">
        <v>181.5</v>
      </c>
      <c r="M8" s="72">
        <v>0</v>
      </c>
      <c r="N8" s="72">
        <v>46.7</v>
      </c>
      <c r="O8" s="72">
        <v>25</v>
      </c>
      <c r="P8" s="73">
        <v>0</v>
      </c>
      <c r="Q8" s="74">
        <v>16.5</v>
      </c>
      <c r="R8" s="72">
        <v>61.2</v>
      </c>
      <c r="S8" s="75">
        <v>124.8</v>
      </c>
      <c r="T8" s="75">
        <v>0</v>
      </c>
      <c r="U8" s="76">
        <v>16.100000000000001</v>
      </c>
      <c r="V8" s="77">
        <v>34.299999999999997</v>
      </c>
      <c r="W8" s="75">
        <v>79.8</v>
      </c>
      <c r="X8" s="75">
        <v>68.2</v>
      </c>
      <c r="Y8" s="75">
        <v>39.299999999999997</v>
      </c>
      <c r="Z8" s="75">
        <v>20.5</v>
      </c>
      <c r="AA8" s="75">
        <v>0</v>
      </c>
      <c r="AB8" s="75">
        <v>0</v>
      </c>
      <c r="AC8" s="75">
        <v>54.3</v>
      </c>
      <c r="AD8" s="76">
        <v>11.5</v>
      </c>
      <c r="AE8" s="77">
        <v>14.7</v>
      </c>
      <c r="AF8" s="75">
        <v>0</v>
      </c>
      <c r="AG8" s="75">
        <v>0</v>
      </c>
      <c r="AH8" s="75">
        <v>59.3</v>
      </c>
      <c r="AI8" s="75">
        <v>32.799999999999997</v>
      </c>
      <c r="AJ8" s="75">
        <v>79.099999999999994</v>
      </c>
      <c r="AK8" s="75">
        <v>0</v>
      </c>
      <c r="AL8" s="76">
        <v>54.2</v>
      </c>
      <c r="AM8" s="77">
        <v>19.7</v>
      </c>
      <c r="AN8" s="75">
        <v>45.4</v>
      </c>
      <c r="AO8" s="75">
        <v>16.3</v>
      </c>
      <c r="AP8" s="75">
        <v>0</v>
      </c>
      <c r="AQ8" s="75">
        <v>110.1</v>
      </c>
      <c r="AR8" s="76">
        <v>122.8</v>
      </c>
      <c r="AS8" s="78">
        <v>44.3</v>
      </c>
      <c r="AT8" s="79">
        <v>76.2</v>
      </c>
      <c r="AU8" s="79">
        <v>92.7</v>
      </c>
      <c r="AV8" s="79">
        <v>0</v>
      </c>
      <c r="AW8" s="76">
        <v>8.8000000000000007</v>
      </c>
      <c r="AX8" s="80">
        <v>5</v>
      </c>
      <c r="AY8" s="81">
        <v>0</v>
      </c>
      <c r="AZ8" s="82">
        <v>248.2</v>
      </c>
      <c r="BA8" s="81">
        <v>0</v>
      </c>
      <c r="BB8" s="83">
        <v>0</v>
      </c>
      <c r="BC8" s="84">
        <v>0</v>
      </c>
      <c r="BD8" s="85">
        <f>SUM(C8:BC8)</f>
        <v>2402.7999999999993</v>
      </c>
    </row>
    <row r="9" spans="1:57" ht="38.25">
      <c r="A9" s="45"/>
      <c r="B9" s="15" t="s">
        <v>56</v>
      </c>
      <c r="C9" s="62">
        <v>0</v>
      </c>
      <c r="D9" s="62">
        <v>55</v>
      </c>
      <c r="E9" s="62">
        <v>0</v>
      </c>
      <c r="F9" s="62">
        <v>156</v>
      </c>
      <c r="G9" s="62">
        <v>0</v>
      </c>
      <c r="H9" s="62">
        <v>290</v>
      </c>
      <c r="I9" s="63">
        <v>0</v>
      </c>
      <c r="J9" s="64">
        <v>0</v>
      </c>
      <c r="K9" s="62">
        <v>0</v>
      </c>
      <c r="L9" s="62">
        <v>358</v>
      </c>
      <c r="M9" s="62">
        <v>0</v>
      </c>
      <c r="N9" s="62">
        <v>0</v>
      </c>
      <c r="O9" s="62">
        <v>0</v>
      </c>
      <c r="P9" s="63">
        <v>0</v>
      </c>
      <c r="Q9" s="64">
        <v>40</v>
      </c>
      <c r="R9" s="62">
        <v>0</v>
      </c>
      <c r="S9" s="9">
        <v>0</v>
      </c>
      <c r="T9" s="9">
        <v>0</v>
      </c>
      <c r="U9" s="57">
        <v>0</v>
      </c>
      <c r="V9" s="58">
        <v>0</v>
      </c>
      <c r="W9" s="9">
        <v>218</v>
      </c>
      <c r="X9" s="9">
        <v>25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57">
        <v>0</v>
      </c>
      <c r="AE9" s="58">
        <v>0</v>
      </c>
      <c r="AF9" s="9">
        <v>0</v>
      </c>
      <c r="AG9" s="9">
        <v>0</v>
      </c>
      <c r="AH9" s="9">
        <v>0</v>
      </c>
      <c r="AI9" s="9">
        <v>0</v>
      </c>
      <c r="AJ9" s="9">
        <v>567</v>
      </c>
      <c r="AK9" s="9">
        <v>0</v>
      </c>
      <c r="AL9" s="57">
        <v>0</v>
      </c>
      <c r="AM9" s="58">
        <v>0</v>
      </c>
      <c r="AN9" s="9">
        <v>7</v>
      </c>
      <c r="AO9" s="9">
        <v>0</v>
      </c>
      <c r="AP9" s="9">
        <v>243</v>
      </c>
      <c r="AQ9" s="9">
        <v>0</v>
      </c>
      <c r="AR9" s="57">
        <v>223</v>
      </c>
      <c r="AS9" s="59">
        <v>0</v>
      </c>
      <c r="AT9" s="10">
        <v>0</v>
      </c>
      <c r="AU9" s="10">
        <v>230</v>
      </c>
      <c r="AV9" s="10">
        <v>0</v>
      </c>
      <c r="AW9" s="57">
        <v>519</v>
      </c>
      <c r="AX9" s="61">
        <v>0</v>
      </c>
      <c r="AY9" s="16">
        <v>0</v>
      </c>
      <c r="AZ9" s="16">
        <v>256</v>
      </c>
      <c r="BA9" s="16">
        <v>0</v>
      </c>
      <c r="BB9" s="17">
        <v>0</v>
      </c>
      <c r="BC9" s="13">
        <v>0</v>
      </c>
      <c r="BD9" s="14">
        <f t="shared" si="0"/>
        <v>3187</v>
      </c>
    </row>
    <row r="10" spans="1:57" ht="45">
      <c r="A10" s="18" t="s">
        <v>59</v>
      </c>
      <c r="B10" s="19" t="s">
        <v>58</v>
      </c>
      <c r="C10" s="9">
        <f t="shared" ref="C10:BC10" si="2">C8+C9</f>
        <v>2.6</v>
      </c>
      <c r="D10" s="9">
        <f t="shared" si="2"/>
        <v>207.7</v>
      </c>
      <c r="E10" s="9">
        <f t="shared" si="2"/>
        <v>47.8</v>
      </c>
      <c r="F10" s="9">
        <f t="shared" si="2"/>
        <v>183.3</v>
      </c>
      <c r="G10" s="9">
        <f t="shared" si="2"/>
        <v>0</v>
      </c>
      <c r="H10" s="9">
        <f t="shared" si="2"/>
        <v>372.4</v>
      </c>
      <c r="I10" s="57">
        <f t="shared" si="2"/>
        <v>242.3</v>
      </c>
      <c r="J10" s="58">
        <f t="shared" si="2"/>
        <v>15.5</v>
      </c>
      <c r="K10" s="9">
        <f t="shared" si="2"/>
        <v>22.9</v>
      </c>
      <c r="L10" s="9">
        <f t="shared" si="2"/>
        <v>539.5</v>
      </c>
      <c r="M10" s="9">
        <f t="shared" si="2"/>
        <v>0</v>
      </c>
      <c r="N10" s="9">
        <f t="shared" si="2"/>
        <v>46.7</v>
      </c>
      <c r="O10" s="9">
        <f t="shared" si="2"/>
        <v>25</v>
      </c>
      <c r="P10" s="57">
        <f t="shared" si="2"/>
        <v>0</v>
      </c>
      <c r="Q10" s="58">
        <f t="shared" si="2"/>
        <v>56.5</v>
      </c>
      <c r="R10" s="9">
        <f t="shared" si="2"/>
        <v>61.2</v>
      </c>
      <c r="S10" s="9">
        <f t="shared" si="2"/>
        <v>124.8</v>
      </c>
      <c r="T10" s="9">
        <f t="shared" si="2"/>
        <v>0</v>
      </c>
      <c r="U10" s="57">
        <f t="shared" si="2"/>
        <v>16.100000000000001</v>
      </c>
      <c r="V10" s="58">
        <f t="shared" si="2"/>
        <v>34.299999999999997</v>
      </c>
      <c r="W10" s="9">
        <f t="shared" si="2"/>
        <v>297.8</v>
      </c>
      <c r="X10" s="9">
        <f t="shared" si="2"/>
        <v>93.2</v>
      </c>
      <c r="Y10" s="9">
        <f t="shared" si="2"/>
        <v>39.299999999999997</v>
      </c>
      <c r="Z10" s="9">
        <f t="shared" si="2"/>
        <v>20.5</v>
      </c>
      <c r="AA10" s="9">
        <f t="shared" si="2"/>
        <v>0</v>
      </c>
      <c r="AB10" s="9">
        <f t="shared" si="2"/>
        <v>0</v>
      </c>
      <c r="AC10" s="9">
        <f t="shared" si="2"/>
        <v>54.3</v>
      </c>
      <c r="AD10" s="57">
        <f t="shared" si="2"/>
        <v>11.5</v>
      </c>
      <c r="AE10" s="58">
        <f t="shared" si="2"/>
        <v>14.7</v>
      </c>
      <c r="AF10" s="9">
        <f t="shared" si="2"/>
        <v>0</v>
      </c>
      <c r="AG10" s="9">
        <f t="shared" si="2"/>
        <v>0</v>
      </c>
      <c r="AH10" s="9">
        <f t="shared" si="2"/>
        <v>59.3</v>
      </c>
      <c r="AI10" s="9">
        <f t="shared" si="2"/>
        <v>32.799999999999997</v>
      </c>
      <c r="AJ10" s="9">
        <f t="shared" si="2"/>
        <v>646.1</v>
      </c>
      <c r="AK10" s="9">
        <f t="shared" si="2"/>
        <v>0</v>
      </c>
      <c r="AL10" s="57">
        <f t="shared" si="2"/>
        <v>54.2</v>
      </c>
      <c r="AM10" s="58">
        <f t="shared" si="2"/>
        <v>19.7</v>
      </c>
      <c r="AN10" s="9">
        <f t="shared" si="2"/>
        <v>52.4</v>
      </c>
      <c r="AO10" s="9">
        <f t="shared" si="2"/>
        <v>16.3</v>
      </c>
      <c r="AP10" s="9">
        <f t="shared" si="2"/>
        <v>243</v>
      </c>
      <c r="AQ10" s="9">
        <f t="shared" si="2"/>
        <v>110.1</v>
      </c>
      <c r="AR10" s="57">
        <f t="shared" si="2"/>
        <v>345.8</v>
      </c>
      <c r="AS10" s="59">
        <f t="shared" si="2"/>
        <v>44.3</v>
      </c>
      <c r="AT10" s="10">
        <f t="shared" si="2"/>
        <v>76.2</v>
      </c>
      <c r="AU10" s="10">
        <f t="shared" si="2"/>
        <v>322.7</v>
      </c>
      <c r="AV10" s="10">
        <f t="shared" si="2"/>
        <v>0</v>
      </c>
      <c r="AW10" s="57">
        <f t="shared" si="2"/>
        <v>527.79999999999995</v>
      </c>
      <c r="AX10" s="59">
        <f t="shared" si="2"/>
        <v>5</v>
      </c>
      <c r="AY10" s="10">
        <f t="shared" si="2"/>
        <v>0</v>
      </c>
      <c r="AZ10" s="10">
        <f t="shared" si="2"/>
        <v>504.2</v>
      </c>
      <c r="BA10" s="10">
        <f t="shared" si="2"/>
        <v>0</v>
      </c>
      <c r="BB10" s="20">
        <f t="shared" si="2"/>
        <v>0</v>
      </c>
      <c r="BC10" s="20">
        <f t="shared" si="2"/>
        <v>0</v>
      </c>
      <c r="BD10" s="21">
        <f t="shared" si="0"/>
        <v>5589.8</v>
      </c>
    </row>
    <row r="11" spans="1:57" ht="15.75" thickBot="1">
      <c r="A11" s="46" t="s">
        <v>60</v>
      </c>
      <c r="B11" s="47"/>
      <c r="C11" s="22">
        <f t="shared" ref="C11:BC11" si="3">C7+C10</f>
        <v>7.1999999999999993</v>
      </c>
      <c r="D11" s="22">
        <f t="shared" si="3"/>
        <v>283</v>
      </c>
      <c r="E11" s="22">
        <f t="shared" si="3"/>
        <v>147.80000000000001</v>
      </c>
      <c r="F11" s="23">
        <f t="shared" si="3"/>
        <v>257</v>
      </c>
      <c r="G11" s="22">
        <f t="shared" si="3"/>
        <v>0</v>
      </c>
      <c r="H11" s="24">
        <f t="shared" si="3"/>
        <v>623.4</v>
      </c>
      <c r="I11" s="65">
        <f t="shared" si="3"/>
        <v>445.6</v>
      </c>
      <c r="J11" s="66">
        <f t="shared" si="3"/>
        <v>39.5</v>
      </c>
      <c r="K11" s="23">
        <f t="shared" si="3"/>
        <v>130.9</v>
      </c>
      <c r="L11" s="24">
        <f t="shared" si="3"/>
        <v>1822</v>
      </c>
      <c r="M11" s="22">
        <f t="shared" si="3"/>
        <v>5.7</v>
      </c>
      <c r="N11" s="22">
        <f t="shared" si="3"/>
        <v>118.2</v>
      </c>
      <c r="O11" s="22">
        <f t="shared" si="3"/>
        <v>81.099999999999994</v>
      </c>
      <c r="P11" s="67">
        <f t="shared" si="3"/>
        <v>0</v>
      </c>
      <c r="Q11" s="68">
        <f t="shared" si="3"/>
        <v>115</v>
      </c>
      <c r="R11" s="22">
        <f t="shared" si="3"/>
        <v>84.4</v>
      </c>
      <c r="S11" s="22">
        <f t="shared" si="3"/>
        <v>230.8</v>
      </c>
      <c r="T11" s="22">
        <f t="shared" si="3"/>
        <v>0</v>
      </c>
      <c r="U11" s="69">
        <f t="shared" si="3"/>
        <v>93.5</v>
      </c>
      <c r="V11" s="66">
        <f t="shared" si="3"/>
        <v>411.40000000000003</v>
      </c>
      <c r="W11" s="22">
        <f t="shared" si="3"/>
        <v>455.6</v>
      </c>
      <c r="X11" s="24">
        <f t="shared" si="3"/>
        <v>974</v>
      </c>
      <c r="Y11" s="22">
        <f t="shared" si="3"/>
        <v>79.5</v>
      </c>
      <c r="Z11" s="22">
        <f t="shared" si="3"/>
        <v>31.4</v>
      </c>
      <c r="AA11" s="22">
        <f t="shared" si="3"/>
        <v>0</v>
      </c>
      <c r="AB11" s="22">
        <f t="shared" si="3"/>
        <v>37.4</v>
      </c>
      <c r="AC11" s="22">
        <f t="shared" si="3"/>
        <v>110.6</v>
      </c>
      <c r="AD11" s="67">
        <f t="shared" si="3"/>
        <v>17.600000000000001</v>
      </c>
      <c r="AE11" s="66">
        <f t="shared" si="3"/>
        <v>240.89999999999998</v>
      </c>
      <c r="AF11" s="22">
        <f t="shared" si="3"/>
        <v>0</v>
      </c>
      <c r="AG11" s="22">
        <f t="shared" si="3"/>
        <v>231</v>
      </c>
      <c r="AH11" s="22">
        <f t="shared" si="3"/>
        <v>279.60000000000002</v>
      </c>
      <c r="AI11" s="22">
        <f t="shared" si="3"/>
        <v>96.6</v>
      </c>
      <c r="AJ11" s="24">
        <f t="shared" si="3"/>
        <v>930.3</v>
      </c>
      <c r="AK11" s="22">
        <f t="shared" si="3"/>
        <v>18</v>
      </c>
      <c r="AL11" s="67">
        <f t="shared" si="3"/>
        <v>149.30000000000001</v>
      </c>
      <c r="AM11" s="66">
        <f t="shared" si="3"/>
        <v>37.799999999999997</v>
      </c>
      <c r="AN11" s="22">
        <f t="shared" si="3"/>
        <v>77.650000000000006</v>
      </c>
      <c r="AO11" s="22">
        <f t="shared" si="3"/>
        <v>70.3</v>
      </c>
      <c r="AP11" s="22">
        <f t="shared" si="3"/>
        <v>318</v>
      </c>
      <c r="AQ11" s="23">
        <f t="shared" si="3"/>
        <v>509.6</v>
      </c>
      <c r="AR11" s="65">
        <f t="shared" si="3"/>
        <v>537.9</v>
      </c>
      <c r="AS11" s="66">
        <f t="shared" si="3"/>
        <v>152.5</v>
      </c>
      <c r="AT11" s="22">
        <f t="shared" si="3"/>
        <v>237.60000000000002</v>
      </c>
      <c r="AU11" s="22">
        <f t="shared" si="3"/>
        <v>433.29999999999995</v>
      </c>
      <c r="AV11" s="22">
        <f t="shared" si="3"/>
        <v>0</v>
      </c>
      <c r="AW11" s="65">
        <f t="shared" si="3"/>
        <v>841.59999999999991</v>
      </c>
      <c r="AX11" s="66">
        <f t="shared" si="3"/>
        <v>93.5</v>
      </c>
      <c r="AY11" s="22">
        <f t="shared" si="3"/>
        <v>29.5</v>
      </c>
      <c r="AZ11" s="24">
        <f t="shared" si="3"/>
        <v>995.7</v>
      </c>
      <c r="BA11" s="22">
        <f t="shared" si="3"/>
        <v>110</v>
      </c>
      <c r="BB11" s="25">
        <f t="shared" si="3"/>
        <v>208.5</v>
      </c>
      <c r="BC11" s="25">
        <f t="shared" si="3"/>
        <v>0</v>
      </c>
      <c r="BD11" s="26">
        <f t="shared" si="0"/>
        <v>13201.749999999998</v>
      </c>
    </row>
    <row r="14" spans="1:57" ht="15.75" thickBot="1"/>
    <row r="15" spans="1:57" ht="46.5" thickTop="1" thickBot="1">
      <c r="A15" s="27" t="s">
        <v>57</v>
      </c>
      <c r="B15" s="28">
        <f>SUM(C7,D7,E7,F7,G7,H7,I7,J7,K7,L7,M7,N7,O7,P7,Q7,R7,S7,T7,U7,V7,W7,X7,Y7,Z7,AA7,AB7,AC7,AD7,AE7,AF7,AG7,AH7,AI7,AJ7,AK7,AL7,AM7,AN7,AO7,AP7,AQ7,AR7,AS7,AT7,AU7,AV7,AW7,AX7,AY7,AZ7,BA7,BB7)</f>
        <v>7611.9500000000016</v>
      </c>
    </row>
    <row r="16" spans="1:57" ht="45.75" thickBot="1">
      <c r="A16" s="29" t="s">
        <v>59</v>
      </c>
      <c r="B16" s="28">
        <f>SUM(C10,D10,E10,F10,G10,H10,I10,J10,K10,L10,M10,N10,O10,P10,Q10,R10,S10,T10,U10,V10,W10,X10,Y10,Z10,AA10,AB10,AC10,AD10,AE10,AF10,AG10,AH10,AI10,AJ10,AK10,AL10,AM10,AN10,AO10,AP10,AQ10,AR10,AS10,AT10,AU10,AV10,AW10,AX10,AY10,AZ10,BA10,BB10,BC10)</f>
        <v>5589.8</v>
      </c>
      <c r="D16" s="30"/>
    </row>
    <row r="17" spans="1:9" ht="45.75" thickBot="1">
      <c r="A17" s="31" t="s">
        <v>60</v>
      </c>
      <c r="B17" s="32">
        <f>B15+B16</f>
        <v>13201.750000000002</v>
      </c>
      <c r="D17" s="30"/>
    </row>
    <row r="18" spans="1:9" ht="15.75" thickTop="1">
      <c r="D18" s="30"/>
    </row>
    <row r="19" spans="1:9" ht="15.75" thickBot="1">
      <c r="B19" s="33" t="s">
        <v>61</v>
      </c>
      <c r="C19" s="33" t="s">
        <v>62</v>
      </c>
      <c r="D19" s="33" t="s">
        <v>63</v>
      </c>
      <c r="G19" s="33" t="s">
        <v>61</v>
      </c>
      <c r="H19" s="33" t="s">
        <v>62</v>
      </c>
      <c r="I19" s="33" t="s">
        <v>63</v>
      </c>
    </row>
    <row r="20" spans="1:9" ht="15.75" thickBot="1">
      <c r="A20" s="34" t="s">
        <v>64</v>
      </c>
      <c r="B20" s="35">
        <f>C5</f>
        <v>4.5999999999999996</v>
      </c>
      <c r="C20" s="35">
        <v>0</v>
      </c>
      <c r="D20" s="35">
        <f t="shared" ref="D20:D29" si="4">B20+C20</f>
        <v>4.5999999999999996</v>
      </c>
      <c r="F20" s="34" t="s">
        <v>64</v>
      </c>
      <c r="G20" s="35">
        <f>C8</f>
        <v>2.6</v>
      </c>
      <c r="H20" s="35">
        <f>C9</f>
        <v>0</v>
      </c>
      <c r="I20" s="35">
        <f t="shared" ref="I20:I30" si="5">G20+H20</f>
        <v>2.6</v>
      </c>
    </row>
    <row r="21" spans="1:9" ht="15.75" thickBot="1">
      <c r="A21" s="36" t="s">
        <v>65</v>
      </c>
      <c r="B21" s="35">
        <f>SUM(D5:I5)</f>
        <v>369.8</v>
      </c>
      <c r="C21" s="35">
        <f>SUM(D6:I6)</f>
        <v>333.5</v>
      </c>
      <c r="D21" s="35">
        <f t="shared" si="4"/>
        <v>703.3</v>
      </c>
      <c r="F21" s="36" t="s">
        <v>65</v>
      </c>
      <c r="G21" s="35">
        <f>SUM(D8:I8)</f>
        <v>552.5</v>
      </c>
      <c r="H21" s="35">
        <f>SUM(D9:I9)</f>
        <v>501</v>
      </c>
      <c r="I21" s="35">
        <f t="shared" si="5"/>
        <v>1053.5</v>
      </c>
    </row>
    <row r="22" spans="1:9" ht="15.75" thickBot="1">
      <c r="A22" s="36" t="s">
        <v>66</v>
      </c>
      <c r="B22" s="35">
        <f>SUM(J5:P5)</f>
        <v>435.3</v>
      </c>
      <c r="C22" s="35">
        <f>SUM(J6:P6)</f>
        <v>1112.5</v>
      </c>
      <c r="D22" s="35">
        <f t="shared" si="4"/>
        <v>1547.8</v>
      </c>
      <c r="F22" s="36" t="s">
        <v>66</v>
      </c>
      <c r="G22" s="35">
        <f>SUM(J8:P8)</f>
        <v>291.60000000000002</v>
      </c>
      <c r="H22" s="35">
        <f>SUM(J9:P9)</f>
        <v>358</v>
      </c>
      <c r="I22" s="35">
        <f t="shared" si="5"/>
        <v>649.6</v>
      </c>
    </row>
    <row r="23" spans="1:9" ht="15.75" thickBot="1">
      <c r="A23" s="36" t="s">
        <v>67</v>
      </c>
      <c r="B23" s="35">
        <f>SUM(Q5:U5)</f>
        <v>195.1</v>
      </c>
      <c r="C23" s="35">
        <f>SUM(Q6:U6)</f>
        <v>70</v>
      </c>
      <c r="D23" s="35">
        <f t="shared" si="4"/>
        <v>265.10000000000002</v>
      </c>
      <c r="F23" s="36" t="s">
        <v>67</v>
      </c>
      <c r="G23" s="35">
        <f>SUM(Q8:U8)</f>
        <v>218.6</v>
      </c>
      <c r="H23" s="35">
        <f>SUM(Q9:U9)</f>
        <v>40</v>
      </c>
      <c r="I23" s="35">
        <f t="shared" si="5"/>
        <v>258.60000000000002</v>
      </c>
    </row>
    <row r="24" spans="1:9" ht="15.75" thickBot="1">
      <c r="A24" s="36" t="s">
        <v>68</v>
      </c>
      <c r="B24" s="35">
        <f>SUM(V5:AD5)</f>
        <v>340.6</v>
      </c>
      <c r="C24" s="35">
        <f>SUM(V6:AD6)</f>
        <v>1226</v>
      </c>
      <c r="D24" s="35">
        <f t="shared" si="4"/>
        <v>1566.6</v>
      </c>
      <c r="F24" s="36" t="s">
        <v>68</v>
      </c>
      <c r="G24" s="35">
        <f>SUM(V8:AD8)</f>
        <v>307.90000000000003</v>
      </c>
      <c r="H24" s="35">
        <f>SUM(V9:AD9)</f>
        <v>243</v>
      </c>
      <c r="I24" s="35">
        <f t="shared" si="5"/>
        <v>550.90000000000009</v>
      </c>
    </row>
    <row r="25" spans="1:9" ht="15.75" thickBot="1">
      <c r="A25" s="36" t="s">
        <v>69</v>
      </c>
      <c r="B25" s="35">
        <f>SUM(AE5:AL5)</f>
        <v>388.6</v>
      </c>
      <c r="C25" s="35">
        <f>SUM(AE6:AL6)</f>
        <v>750</v>
      </c>
      <c r="D25" s="35">
        <f t="shared" si="4"/>
        <v>1138.5999999999999</v>
      </c>
      <c r="F25" s="36" t="s">
        <v>69</v>
      </c>
      <c r="G25" s="35">
        <f>SUM(AE8:AL8)</f>
        <v>240.09999999999997</v>
      </c>
      <c r="H25" s="35">
        <f>SUM(AE9:AL9)</f>
        <v>567</v>
      </c>
      <c r="I25" s="35">
        <f t="shared" si="5"/>
        <v>807.09999999999991</v>
      </c>
    </row>
    <row r="26" spans="1:9" ht="15.75" thickBot="1">
      <c r="A26" s="36" t="s">
        <v>70</v>
      </c>
      <c r="B26" s="35">
        <f>SUM(AM5:AR5)</f>
        <v>504.95000000000005</v>
      </c>
      <c r="C26" s="35">
        <f>SUM(AM6:AR6)</f>
        <v>259</v>
      </c>
      <c r="D26" s="35">
        <f t="shared" si="4"/>
        <v>763.95</v>
      </c>
      <c r="F26" s="36" t="s">
        <v>70</v>
      </c>
      <c r="G26" s="35">
        <f>SUM(AM8:AR8)</f>
        <v>314.3</v>
      </c>
      <c r="H26" s="35">
        <f>SUM(AM9:AR9)</f>
        <v>473</v>
      </c>
      <c r="I26" s="35">
        <f t="shared" si="5"/>
        <v>787.3</v>
      </c>
    </row>
    <row r="27" spans="1:9" ht="15.75" thickBot="1">
      <c r="A27" s="36" t="s">
        <v>71</v>
      </c>
      <c r="B27" s="35">
        <f>SUM(AS5:AW5)</f>
        <v>243.00000000000003</v>
      </c>
      <c r="C27" s="35">
        <f>SUM(AS6:AW6)</f>
        <v>451</v>
      </c>
      <c r="D27" s="35">
        <f>B27+C27</f>
        <v>694</v>
      </c>
      <c r="F27" s="36" t="s">
        <v>71</v>
      </c>
      <c r="G27" s="35">
        <f>SUM(AS8:AW8)</f>
        <v>222</v>
      </c>
      <c r="H27" s="35">
        <f>SUM(AS9:AW9)</f>
        <v>749</v>
      </c>
      <c r="I27" s="35">
        <f t="shared" si="5"/>
        <v>971</v>
      </c>
    </row>
    <row r="28" spans="1:9" ht="15.75" thickBot="1">
      <c r="A28" s="42" t="s">
        <v>76</v>
      </c>
      <c r="B28" s="35">
        <f>SUM(AX5:BB5)</f>
        <v>385</v>
      </c>
      <c r="C28" s="35">
        <f>SUM(AX6:BB6)</f>
        <v>543</v>
      </c>
      <c r="D28" s="35">
        <f>B28+C28</f>
        <v>928</v>
      </c>
      <c r="F28" s="42" t="s">
        <v>76</v>
      </c>
      <c r="G28" s="35">
        <f>SUM(AX8:BB8)</f>
        <v>253.2</v>
      </c>
      <c r="H28" s="35">
        <f>SUM(AX9:BB9)</f>
        <v>256</v>
      </c>
      <c r="I28" s="35">
        <f t="shared" si="5"/>
        <v>509.2</v>
      </c>
    </row>
    <row r="29" spans="1:9" ht="15.75" thickBot="1">
      <c r="A29" s="37" t="s">
        <v>72</v>
      </c>
      <c r="B29" s="35">
        <f>B20+B21+B22+B23+B24+B25+B26+B27+B28</f>
        <v>2866.95</v>
      </c>
      <c r="C29" s="35">
        <f>C20+C21+C22+C23+C24+C25+C26+C27+C28</f>
        <v>4745</v>
      </c>
      <c r="D29" s="35">
        <f t="shared" si="4"/>
        <v>7611.95</v>
      </c>
      <c r="F29" s="38" t="s">
        <v>73</v>
      </c>
      <c r="G29" s="39">
        <f>BC8</f>
        <v>0</v>
      </c>
      <c r="H29" s="39">
        <f>BC9</f>
        <v>0</v>
      </c>
      <c r="I29" s="35">
        <f t="shared" si="5"/>
        <v>0</v>
      </c>
    </row>
    <row r="30" spans="1:9" ht="15.75" thickBot="1">
      <c r="F30" s="40" t="s">
        <v>74</v>
      </c>
      <c r="G30" s="35">
        <f>G20+G21+G22+G23+G24+G25+G26+G27+G28+G29</f>
        <v>2402.7999999999997</v>
      </c>
      <c r="H30" s="35">
        <f>H20+H21+H22+H23+H24+H25+H26+H27+H28+H29</f>
        <v>3187</v>
      </c>
      <c r="I30" s="35">
        <f t="shared" si="5"/>
        <v>5589.7999999999993</v>
      </c>
    </row>
  </sheetData>
  <mergeCells count="4">
    <mergeCell ref="A4:B4"/>
    <mergeCell ref="A5:A6"/>
    <mergeCell ref="A8:A9"/>
    <mergeCell ref="A11:B11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2018-2019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2019-06-10T20:11:52Z</dcterms:modified>
</cp:coreProperties>
</file>